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<sst xmlns="http://schemas.openxmlformats.org/spreadsheetml/2006/main" count="234" uniqueCount="161">
  <si>
    <t>Освіта</t>
  </si>
  <si>
    <t>Код</t>
  </si>
  <si>
    <t>Найменування</t>
  </si>
  <si>
    <t>Касові видатки</t>
  </si>
  <si>
    <t>0100</t>
  </si>
  <si>
    <t>Державне управління</t>
  </si>
  <si>
    <t>1000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</si>
  <si>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</si>
  <si>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</si>
  <si>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</si>
  <si>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</si>
  <si>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</si>
  <si>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</si>
  <si>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</si>
  <si>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</si>
  <si>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</si>
  <si>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</si>
  <si>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</si>
  <si>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</si>
  <si>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8700</t>
  </si>
  <si>
    <t>Резервний фонд</t>
  </si>
  <si>
    <t>ВСЬОГО:</t>
  </si>
  <si>
    <t>Уточненний план на рік</t>
  </si>
  <si>
    <t>Уточнений план на звітний період</t>
  </si>
  <si>
    <t>грн.</t>
  </si>
  <si>
    <t>(+-) відхилення до уточненого плану на звітний період</t>
  </si>
  <si>
    <t>% виконання до уточненого плану на звітний період</t>
  </si>
  <si>
    <t>Аналіз виконання видаткової частини загального фонду бюджету                               Кегичівської селищної ради</t>
  </si>
  <si>
    <t>за січень-березень 2021 року</t>
  </si>
  <si>
    <t>Міжбюджетні трансферти</t>
  </si>
  <si>
    <t>Кошик</t>
  </si>
  <si>
    <t xml:space="preserve">Код </t>
  </si>
  <si>
    <t>Найменування доходів згіно з бюджетною класифікацією</t>
  </si>
  <si>
    <t>Річний план</t>
  </si>
  <si>
    <t>План на рік з урахуванням змін</t>
  </si>
  <si>
    <t>План на січень-березень 2021 року з урахуванням внесених змін</t>
  </si>
  <si>
    <t>Виконано</t>
  </si>
  <si>
    <t>До плану за січень-березень 2021 року,  з урахуванням змін</t>
  </si>
  <si>
    <t xml:space="preserve">% виконання </t>
  </si>
  <si>
    <t>відхилення</t>
  </si>
  <si>
    <t>6=5/4*100</t>
  </si>
  <si>
    <t>7=5-4</t>
  </si>
  <si>
    <t>Загальний фонд</t>
  </si>
  <si>
    <t>Податок та збір на доходи фізичних осіб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</si>
  <si>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</si>
  <si>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</si>
  <si>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</si>
  <si>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</si>
  <si>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</si>
  <si>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</si>
  <si>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</si>
  <si>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</si>
  <si>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</si>
  <si>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2</t>
  </si>
  <si>
    <t>11020200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</si>
  <si>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</si>
  <si>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</si>
  <si>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</si>
  <si>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</si>
  <si>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</si>
  <si>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</si>
  <si>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</si>
  <si>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100.4</t>
  </si>
  <si>
    <t>13030600</t>
  </si>
  <si>
    <t>0</t>
  </si>
  <si>
    <t>13030800</t>
  </si>
  <si>
    <t>Рентна плата за користування надрами для видобування природного газу</t>
  </si>
  <si>
    <t>100.0</t>
  </si>
  <si>
    <t>13030900</t>
  </si>
  <si>
    <t>Рентна плата за користування надрами для видобування газового конденсату</t>
  </si>
  <si>
    <t>Рентна плата за користування надрами місцевого значення</t>
  </si>
  <si>
    <t>13040200</t>
  </si>
  <si>
    <t>Рентна плата за користування надрами в цілях, не пов`язаних з видобуванням корисних копалин</t>
  </si>
  <si>
    <t>Акцизний податок з вироблених в Україні підакцизних товарів</t>
  </si>
  <si>
    <t>14021900</t>
  </si>
  <si>
    <t>Пальне</t>
  </si>
  <si>
    <t>Акцизний податок з ввезених на територію України підакцизних товарів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</si>
  <si>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</si>
  <si>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</si>
  <si>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</si>
  <si>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</si>
  <si>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</si>
  <si>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</si>
  <si>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</si>
  <si>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</si>
  <si>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100.8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</si>
  <si>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</si>
  <si>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</si>
  <si>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</si>
  <si>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</si>
  <si>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</si>
  <si>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</si>
  <si>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</si>
  <si>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</si>
  <si>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</si>
  <si>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</si>
  <si>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</si>
  <si>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</si>
  <si>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</si>
  <si>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</si>
  <si>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Туристичний збір </t>
  </si>
  <si>
    <t>18030200</t>
  </si>
  <si>
    <t>Туристичний збір, сплачений фізичними особами 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</si>
  <si>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</si>
  <si>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</si>
  <si>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</si>
  <si>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</si>
  <si>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</si>
  <si>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100.3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</si>
  <si>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</si>
  <si>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</si>
  <si>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</si>
  <si>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</si>
  <si>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</si>
  <si>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</si>
  <si>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</si>
  <si>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</si>
  <si>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</si>
  <si>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</si>
  <si>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</si>
  <si>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</si>
  <si>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</si>
  <si>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</si>
  <si>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125.3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</si>
  <si>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</si>
  <si>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</si>
  <si>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</si>
  <si>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</si>
  <si>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</si>
  <si>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</si>
  <si>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</si>
  <si>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</si>
  <si>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145.2</t>
  </si>
  <si>
    <t>Всього доходів загального фонду без урахування трансфертів</t>
  </si>
  <si>
    <t>Офіційні трансферти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</si>
  <si>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</si>
  <si>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</si>
  <si>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</si>
  <si>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</si>
  <si>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</si>
  <si>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</si>
  <si>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</si>
  <si>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</si>
  <si>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</si>
  <si>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</si>
  <si>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</si>
  <si>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</si>
  <si>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</si>
  <si>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</si>
  <si>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/>
  </si>
  <si>
    <t>Разом доходів загального фонду</t>
  </si>
  <si>
    <t>101.5</t>
  </si>
  <si>
    <t>Спеціальний фонд</t>
  </si>
  <si>
    <t>101.0</t>
  </si>
  <si>
    <t>Екологічний податок</t>
  </si>
  <si>
    <t>Власні надходження бюджетних установ</t>
  </si>
  <si>
    <t>Всього доходів спеціального фонду без урахування трансфертів</t>
  </si>
  <si>
    <t>Субвенція з місцевого бюджету на виконання інвестиційних проектів</t>
  </si>
  <si>
    <t>Разом доходів спеціального фонду</t>
  </si>
  <si>
    <t>Разом загальний та спеціальний фонд</t>
  </si>
  <si>
    <t>Аналіз виконання  доходної частини загального фонду бюджету Кегичівської селищної ради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</si>
</sst>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"/>
    <numFmt numFmtId="183" formatCode="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%"/>
    <numFmt numFmtId="191" formatCode="#,##0.0"/>
    <numFmt numFmtId="192" formatCode="0.000000"/>
    <numFmt numFmtId="193" formatCode="0.00000"/>
    <numFmt numFmtId="194" formatCode="#0.00\ %"/>
  </numFmts>
  <fonts count="20">
    <font>
      <sz val="10"/>
      <name val="Arial Cyr"/>
      <family val="0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SansSerif"/>
      <family val="0"/>
    </font>
    <font>
      <sz val="7"/>
      <color indexed="8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1" applyNumberFormat="0" applyAlignment="0" applyProtection="0"/>
    <xf numFmtId="0" fontId="1" fillId="20" borderId="2" applyNumberFormat="0" applyAlignment="0" applyProtection="0"/>
    <xf numFmtId="0" fontId="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21" borderId="7" applyNumberFormat="0" applyAlignment="0" applyProtection="0"/>
    <xf numFmtId="0" fontId="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0" fillId="2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182" fontId="0" fillId="0" borderId="20" xfId="0" applyNumberFormat="1" applyFill="1" applyBorder="1" applyAlignment="1">
      <alignment horizontal="center" vertical="center" wrapText="1"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top"/>
    </xf>
    <xf numFmtId="181" fontId="0" fillId="0" borderId="15" xfId="0" applyNumberFormat="1" applyBorder="1" applyAlignment="1">
      <alignment wrapText="1"/>
    </xf>
    <xf numFmtId="182" fontId="0" fillId="0" borderId="15" xfId="0" applyNumberFormat="1" applyBorder="1" applyAlignment="1">
      <alignment horizontal="center" vertical="top"/>
    </xf>
    <xf numFmtId="183" fontId="0" fillId="0" borderId="15" xfId="0" applyNumberFormat="1" applyBorder="1" applyAlignment="1">
      <alignment horizontal="center" vertical="top"/>
    </xf>
    <xf numFmtId="182" fontId="14" fillId="0" borderId="15" xfId="0" applyNumberFormat="1" applyFont="1" applyBorder="1" applyAlignment="1">
      <alignment/>
    </xf>
    <xf numFmtId="182" fontId="0" fillId="0" borderId="15" xfId="0" applyNumberFormat="1" applyBorder="1" applyAlignment="1">
      <alignment horizontal="left" vertical="top"/>
    </xf>
    <xf numFmtId="181" fontId="14" fillId="0" borderId="15" xfId="0" applyNumberFormat="1" applyFont="1" applyBorder="1" applyAlignment="1">
      <alignment wrapText="1"/>
    </xf>
    <xf numFmtId="182" fontId="0" fillId="0" borderId="15" xfId="0" applyNumberFormat="1" applyBorder="1" applyAlignment="1">
      <alignment/>
    </xf>
    <xf numFmtId="182" fontId="0" fillId="0" borderId="15" xfId="0" applyNumberFormat="1" applyBorder="1" applyAlignment="1">
      <alignment horizontal="left"/>
    </xf>
    <xf numFmtId="181" fontId="14" fillId="0" borderId="15" xfId="0" applyNumberFormat="1" applyFont="1" applyBorder="1" applyAlignment="1">
      <alignment/>
    </xf>
    <xf numFmtId="181" fontId="14" fillId="0" borderId="15" xfId="0" applyNumberFormat="1" applyFont="1" applyBorder="1" applyAlignment="1">
      <alignment vertical="top" wrapText="1"/>
    </xf>
    <xf numFmtId="181" fontId="0" fillId="0" borderId="15" xfId="0" applyNumberFormat="1" applyBorder="1" applyAlignment="1">
      <alignment vertical="top" wrapText="1"/>
    </xf>
    <xf numFmtId="181" fontId="0" fillId="0" borderId="16" xfId="0" applyNumberFormat="1" applyBorder="1" applyAlignment="1">
      <alignment/>
    </xf>
    <xf numFmtId="181" fontId="14" fillId="0" borderId="16" xfId="0" applyNumberFormat="1" applyFont="1" applyBorder="1" applyAlignment="1">
      <alignment wrapText="1"/>
    </xf>
    <xf numFmtId="182" fontId="0" fillId="0" borderId="16" xfId="0" applyNumberFormat="1" applyBorder="1" applyAlignment="1">
      <alignment horizontal="center" vertical="top"/>
    </xf>
    <xf numFmtId="183" fontId="0" fillId="0" borderId="16" xfId="0" applyNumberFormat="1" applyBorder="1" applyAlignment="1">
      <alignment horizontal="center" vertical="top"/>
    </xf>
    <xf numFmtId="181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14" fillId="0" borderId="10" xfId="0" applyFont="1" applyBorder="1" applyAlignment="1">
      <alignment/>
    </xf>
    <xf numFmtId="0" fontId="0" fillId="0" borderId="10" xfId="0" applyBorder="1" applyAlignment="1">
      <alignment/>
    </xf>
    <xf numFmtId="182" fontId="0" fillId="0" borderId="10" xfId="0" applyNumberFormat="1" applyBorder="1" applyAlignment="1">
      <alignment horizontal="center" vertical="top"/>
    </xf>
    <xf numFmtId="183" fontId="0" fillId="0" borderId="10" xfId="0" applyNumberFormat="1" applyBorder="1" applyAlignment="1">
      <alignment horizontal="center" vertical="top"/>
    </xf>
    <xf numFmtId="182" fontId="14" fillId="0" borderId="0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 horizontal="center" vertical="top"/>
    </xf>
    <xf numFmtId="182" fontId="0" fillId="0" borderId="0" xfId="0" applyNumberFormat="1" applyAlignment="1">
      <alignment/>
    </xf>
    <xf numFmtId="0" fontId="0" fillId="0" borderId="11" xfId="0" applyBorder="1" applyAlignment="1">
      <alignment horizontal="left" vertical="top"/>
    </xf>
    <xf numFmtId="181" fontId="14" fillId="0" borderId="16" xfId="0" applyNumberFormat="1" applyFont="1" applyBorder="1" applyAlignment="1">
      <alignment vertical="top" wrapText="1"/>
    </xf>
    <xf numFmtId="181" fontId="16" fillId="0" borderId="11" xfId="0" applyNumberFormat="1" applyFont="1" applyBorder="1" applyAlignment="1">
      <alignment wrapText="1"/>
    </xf>
    <xf numFmtId="183" fontId="0" fillId="0" borderId="11" xfId="0" applyNumberFormat="1" applyBorder="1" applyAlignment="1">
      <alignment horizontal="center" vertical="top"/>
    </xf>
    <xf numFmtId="0" fontId="16" fillId="0" borderId="10" xfId="0" applyFont="1" applyBorder="1" applyAlignment="1">
      <alignment/>
    </xf>
    <xf numFmtId="182" fontId="16" fillId="0" borderId="10" xfId="0" applyNumberFormat="1" applyFont="1" applyBorder="1" applyAlignment="1">
      <alignment/>
    </xf>
    <xf numFmtId="183" fontId="16" fillId="0" borderId="15" xfId="0" applyNumberFormat="1" applyFont="1" applyBorder="1" applyAlignment="1">
      <alignment horizontal="center"/>
    </xf>
    <xf numFmtId="182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82" fontId="17" fillId="0" borderId="0" xfId="0" applyNumberFormat="1" applyFont="1" applyAlignment="1">
      <alignment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Alignment="1">
      <alignment horizontal="center"/>
    </xf>
    <xf numFmtId="181" fontId="16" fillId="0" borderId="15" xfId="0" applyNumberFormat="1" applyFont="1" applyBorder="1" applyAlignment="1">
      <alignment wrapText="1"/>
    </xf>
    <xf numFmtId="181" fontId="16" fillId="0" borderId="15" xfId="0" applyNumberFormat="1" applyFont="1" applyBorder="1" applyAlignment="1">
      <alignment/>
    </xf>
    <xf numFmtId="182" fontId="16" fillId="0" borderId="15" xfId="0" applyNumberFormat="1" applyFont="1" applyBorder="1" applyAlignment="1">
      <alignment horizontal="center" vertical="top"/>
    </xf>
    <xf numFmtId="183" fontId="16" fillId="0" borderId="15" xfId="0" applyNumberFormat="1" applyFont="1" applyBorder="1" applyAlignment="1">
      <alignment horizontal="center" vertical="top"/>
    </xf>
    <xf numFmtId="2" fontId="17" fillId="0" borderId="0" xfId="0" applyNumberFormat="1" applyFont="1" applyAlignment="1">
      <alignment horizont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B5">
      <selection activeCell="I16" sqref="I16"/>
    </sheetView>
  </sheetViews>
  <sheetFormatPr defaultColWidth="9.00390625" defaultRowHeight="12.75"/>
  <cols>
    <col min="1" max="1" width="0" style="0" hidden="1" customWidth="1"/>
    <col min="2" max="2" width="9.375" style="0" customWidth="1"/>
    <col min="3" max="3" width="38.375" style="0" customWidth="1"/>
    <col min="4" max="4" width="13.00390625" style="0" hidden="1" customWidth="1"/>
    <col min="5" max="5" width="12.875" style="0" customWidth="1"/>
    <col min="6" max="6" width="13.625" style="0" customWidth="1"/>
    <col min="7" max="7" width="12.75390625" style="0" customWidth="1"/>
    <col min="8" max="8" width="13.25390625" style="0" customWidth="1"/>
    <col min="9" max="9" width="12.75390625" style="0" customWidth="1"/>
    <col min="10" max="10" width="10.75390625" style="0" hidden="1" customWidth="1"/>
  </cols>
  <sheetData>
    <row r="1" ht="21" customHeight="1" hidden="1">
      <c r="G1" s="18"/>
    </row>
    <row r="2" spans="7:11" ht="19.5" customHeight="1" hidden="1">
      <c r="G2" s="19"/>
      <c r="H2" s="19"/>
      <c r="I2" s="19"/>
      <c r="J2" s="19"/>
      <c r="K2" s="19"/>
    </row>
    <row r="3" spans="7:11" ht="12.75" hidden="1">
      <c r="G3" s="19"/>
      <c r="H3" s="19"/>
      <c r="I3" s="19"/>
      <c r="J3" s="19"/>
      <c r="K3" s="19"/>
    </row>
    <row r="4" spans="7:11" ht="12.75" hidden="1">
      <c r="G4" s="19"/>
      <c r="H4" s="19"/>
      <c r="I4" s="19"/>
      <c r="J4" s="19"/>
      <c r="K4" s="19"/>
    </row>
    <row r="5" ht="23.25" customHeight="1"/>
    <row r="6" spans="2:10" ht="19.5">
      <c r="B6" s="81" t="s">
        <v>160</v>
      </c>
      <c r="C6" s="81"/>
      <c r="D6" s="81"/>
      <c r="E6" s="81"/>
      <c r="F6" s="81"/>
      <c r="G6" s="81"/>
      <c r="H6" s="81"/>
      <c r="I6" s="81"/>
      <c r="J6" s="20"/>
    </row>
    <row r="7" spans="2:10" ht="31.5" customHeight="1">
      <c r="B7" s="21" t="s">
        <v>28</v>
      </c>
      <c r="C7" s="21"/>
      <c r="D7" s="21"/>
      <c r="E7" s="21"/>
      <c r="F7" s="21"/>
      <c r="G7" s="21"/>
      <c r="H7" s="21"/>
      <c r="I7" s="21"/>
      <c r="J7" s="21"/>
    </row>
    <row r="8" ht="12.75">
      <c r="J8" s="22" t="s">
        <v>24</v>
      </c>
    </row>
    <row r="9" spans="1:10" ht="55.5" customHeight="1">
      <c r="A9" s="23" t="s">
        <v>30</v>
      </c>
      <c r="B9" s="24" t="s">
        <v>31</v>
      </c>
      <c r="C9" s="24" t="s">
        <v>32</v>
      </c>
      <c r="D9" s="25" t="s">
        <v>33</v>
      </c>
      <c r="E9" s="24" t="s">
        <v>34</v>
      </c>
      <c r="F9" s="24" t="s">
        <v>35</v>
      </c>
      <c r="G9" s="24" t="s">
        <v>36</v>
      </c>
      <c r="H9" s="26" t="s">
        <v>37</v>
      </c>
      <c r="I9" s="27"/>
      <c r="J9" s="28"/>
    </row>
    <row r="10" spans="1:10" ht="42.75" customHeight="1">
      <c r="A10" s="23"/>
      <c r="B10" s="29"/>
      <c r="C10" s="29"/>
      <c r="D10" s="25"/>
      <c r="E10" s="29"/>
      <c r="F10" s="29"/>
      <c r="G10" s="29"/>
      <c r="H10" s="30" t="s">
        <v>38</v>
      </c>
      <c r="I10" s="30" t="s">
        <v>39</v>
      </c>
      <c r="J10" s="30"/>
    </row>
    <row r="11" spans="1:10" ht="12.75">
      <c r="A11" s="23"/>
      <c r="B11" s="31">
        <v>1</v>
      </c>
      <c r="C11" s="31">
        <v>2</v>
      </c>
      <c r="D11" s="25"/>
      <c r="E11" s="31">
        <v>3</v>
      </c>
      <c r="F11" s="31">
        <v>4</v>
      </c>
      <c r="G11" s="31">
        <v>5</v>
      </c>
      <c r="H11" s="32" t="s">
        <v>40</v>
      </c>
      <c r="I11" s="32" t="s">
        <v>41</v>
      </c>
      <c r="J11" s="30"/>
    </row>
    <row r="12" spans="1:10" ht="12.75">
      <c r="A12" s="23"/>
      <c r="B12" s="31"/>
      <c r="C12" s="31" t="s">
        <v>42</v>
      </c>
      <c r="D12" s="25"/>
      <c r="E12" s="31"/>
      <c r="F12" s="31"/>
      <c r="G12" s="31"/>
      <c r="H12" s="33"/>
      <c r="I12" s="33"/>
      <c r="J12" s="30"/>
    </row>
    <row r="13" spans="1:10" ht="20.25" customHeight="1">
      <c r="A13" s="23"/>
      <c r="B13" s="34">
        <v>11010000</v>
      </c>
      <c r="C13" s="33" t="s">
        <v>43</v>
      </c>
      <c r="D13" s="25"/>
      <c r="E13" s="35">
        <f>E14+E15+E16+E17</f>
        <v>53548100</v>
      </c>
      <c r="F13" s="35">
        <f>F14+F15+F16+F17</f>
        <v>11849159</v>
      </c>
      <c r="G13" s="35">
        <f>G14+G15+G16+G17</f>
        <v>11992250.04</v>
      </c>
      <c r="H13" s="35">
        <f>H14+H15+H16+H17</f>
        <v>401.98913227186637</v>
      </c>
      <c r="I13" s="35">
        <f>I14+I15+I16+I17</f>
        <v>143090.45999999996</v>
      </c>
      <c r="J13" s="30"/>
    </row>
    <row r="14" spans="1:10" ht="51">
      <c r="A14" s="36" t="s">
        <v>44</v>
      </c>
      <c r="B14" s="37" t="s">
        <v>45</v>
      </c>
      <c r="C14" s="38" t="s">
        <v>46</v>
      </c>
      <c r="D14" s="36">
        <v>40287100</v>
      </c>
      <c r="E14" s="39">
        <v>40287100</v>
      </c>
      <c r="F14" s="39">
        <v>8981804</v>
      </c>
      <c r="G14" s="39">
        <v>9112274.17</v>
      </c>
      <c r="H14" s="40">
        <f>G14/F14*100</f>
        <v>101.45260540087493</v>
      </c>
      <c r="I14" s="39">
        <v>130470.16999999993</v>
      </c>
      <c r="J14" s="41"/>
    </row>
    <row r="15" spans="1:10" ht="76.5">
      <c r="A15" s="36" t="s">
        <v>44</v>
      </c>
      <c r="B15" s="37" t="s">
        <v>47</v>
      </c>
      <c r="C15" s="38" t="s">
        <v>48</v>
      </c>
      <c r="D15" s="36">
        <v>1447000</v>
      </c>
      <c r="E15" s="39">
        <v>1447000</v>
      </c>
      <c r="F15" s="39">
        <v>301406</v>
      </c>
      <c r="G15" s="39">
        <v>301406.24</v>
      </c>
      <c r="H15" s="39">
        <f aca="true" t="shared" si="0" ref="H15:H69">G15/F15*100</f>
        <v>100.00007962681565</v>
      </c>
      <c r="I15" s="39"/>
      <c r="J15" s="41"/>
    </row>
    <row r="16" spans="1:10" ht="51">
      <c r="A16" s="36" t="s">
        <v>44</v>
      </c>
      <c r="B16" s="37" t="s">
        <v>49</v>
      </c>
      <c r="C16" s="38" t="s">
        <v>50</v>
      </c>
      <c r="D16" s="36">
        <v>10214000</v>
      </c>
      <c r="E16" s="39">
        <v>10214000</v>
      </c>
      <c r="F16" s="39">
        <v>2353270</v>
      </c>
      <c r="G16" s="39">
        <v>2365890.29</v>
      </c>
      <c r="H16" s="39">
        <f t="shared" si="0"/>
        <v>100.53628737883882</v>
      </c>
      <c r="I16" s="39">
        <v>12620.290000000037</v>
      </c>
      <c r="J16" s="41"/>
    </row>
    <row r="17" spans="1:10" ht="38.25">
      <c r="A17" s="36" t="s">
        <v>44</v>
      </c>
      <c r="B17" s="37" t="s">
        <v>51</v>
      </c>
      <c r="C17" s="38" t="s">
        <v>52</v>
      </c>
      <c r="D17" s="36">
        <v>1600000</v>
      </c>
      <c r="E17" s="39">
        <v>1600000</v>
      </c>
      <c r="F17" s="39">
        <v>212679</v>
      </c>
      <c r="G17" s="39">
        <v>212679.34</v>
      </c>
      <c r="H17" s="39">
        <f t="shared" si="0"/>
        <v>100.00015986533697</v>
      </c>
      <c r="I17" s="39"/>
      <c r="J17" s="41"/>
    </row>
    <row r="18" spans="1:10" ht="38.25">
      <c r="A18" s="36" t="s">
        <v>53</v>
      </c>
      <c r="B18" s="37" t="s">
        <v>54</v>
      </c>
      <c r="C18" s="38" t="s">
        <v>55</v>
      </c>
      <c r="D18" s="36">
        <v>50000</v>
      </c>
      <c r="E18" s="39">
        <v>50000</v>
      </c>
      <c r="F18" s="39">
        <v>21154</v>
      </c>
      <c r="G18" s="39">
        <v>21154.49</v>
      </c>
      <c r="H18" s="39">
        <f t="shared" si="0"/>
        <v>100.00231634679022</v>
      </c>
      <c r="I18" s="39"/>
      <c r="J18" s="41"/>
    </row>
    <row r="19" spans="1:10" ht="25.5">
      <c r="A19" s="36"/>
      <c r="B19" s="42">
        <v>13010000</v>
      </c>
      <c r="C19" s="43" t="s">
        <v>56</v>
      </c>
      <c r="D19" s="36"/>
      <c r="E19" s="39">
        <v>600</v>
      </c>
      <c r="F19" s="39"/>
      <c r="G19" s="39"/>
      <c r="H19" s="39"/>
      <c r="I19" s="39"/>
      <c r="J19" s="41"/>
    </row>
    <row r="20" spans="1:10" ht="63.75">
      <c r="A20" s="36" t="s">
        <v>53</v>
      </c>
      <c r="B20" s="37" t="s">
        <v>57</v>
      </c>
      <c r="C20" s="43" t="s">
        <v>58</v>
      </c>
      <c r="D20" s="36">
        <v>600</v>
      </c>
      <c r="E20" s="39">
        <v>600</v>
      </c>
      <c r="F20" s="39"/>
      <c r="G20" s="39"/>
      <c r="H20" s="39"/>
      <c r="I20" s="39"/>
      <c r="J20" s="44"/>
    </row>
    <row r="21" spans="1:10" ht="25.5">
      <c r="A21" s="36"/>
      <c r="B21" s="42">
        <v>13030000</v>
      </c>
      <c r="C21" s="43" t="s">
        <v>59</v>
      </c>
      <c r="D21" s="36"/>
      <c r="E21" s="39">
        <f>E22+E24+E25</f>
        <v>10218200</v>
      </c>
      <c r="F21" s="39">
        <f>F22+F24+F25</f>
        <v>6254176</v>
      </c>
      <c r="G21" s="39">
        <f>G22+G24+G25</f>
        <v>6254203.119999999</v>
      </c>
      <c r="H21" s="40">
        <f t="shared" si="0"/>
        <v>100.00043363026559</v>
      </c>
      <c r="I21" s="39">
        <v>17.43000000000029</v>
      </c>
      <c r="J21" s="44"/>
    </row>
    <row r="22" spans="1:10" ht="37.5" customHeight="1">
      <c r="A22" s="36" t="s">
        <v>44</v>
      </c>
      <c r="B22" s="37" t="s">
        <v>60</v>
      </c>
      <c r="C22" s="38" t="s">
        <v>61</v>
      </c>
      <c r="D22" s="36">
        <v>12900</v>
      </c>
      <c r="E22" s="39">
        <v>12900</v>
      </c>
      <c r="F22" s="39">
        <v>4388</v>
      </c>
      <c r="G22" s="39">
        <v>4405.43</v>
      </c>
      <c r="H22" s="40">
        <f t="shared" si="0"/>
        <v>100.3972196900638</v>
      </c>
      <c r="I22" s="39">
        <v>17.43000000000029</v>
      </c>
      <c r="J22" s="41" t="s">
        <v>62</v>
      </c>
    </row>
    <row r="23" spans="1:10" ht="12.75" hidden="1">
      <c r="A23" s="36" t="s">
        <v>53</v>
      </c>
      <c r="B23" s="37" t="s">
        <v>63</v>
      </c>
      <c r="C23" s="38"/>
      <c r="D23" s="36">
        <v>343000</v>
      </c>
      <c r="E23" s="39">
        <v>0</v>
      </c>
      <c r="F23" s="39">
        <v>0</v>
      </c>
      <c r="G23" s="39">
        <v>0</v>
      </c>
      <c r="H23" s="39"/>
      <c r="I23" s="39">
        <v>0</v>
      </c>
      <c r="J23" s="44"/>
    </row>
    <row r="24" spans="1:10" ht="25.5">
      <c r="A24" s="36" t="s">
        <v>64</v>
      </c>
      <c r="B24" s="36" t="s">
        <v>65</v>
      </c>
      <c r="C24" s="38" t="s">
        <v>66</v>
      </c>
      <c r="D24" s="36">
        <v>9900800</v>
      </c>
      <c r="E24" s="39">
        <v>9900800</v>
      </c>
      <c r="F24" s="39">
        <v>6111560</v>
      </c>
      <c r="G24" s="39">
        <v>6111569.63</v>
      </c>
      <c r="H24" s="39">
        <f t="shared" si="0"/>
        <v>100.00015757024391</v>
      </c>
      <c r="I24" s="39">
        <v>9.629999999888241</v>
      </c>
      <c r="J24" s="41" t="s">
        <v>67</v>
      </c>
    </row>
    <row r="25" spans="1:10" ht="25.5">
      <c r="A25" s="36" t="s">
        <v>64</v>
      </c>
      <c r="B25" s="36" t="s">
        <v>68</v>
      </c>
      <c r="C25" s="38" t="s">
        <v>69</v>
      </c>
      <c r="D25" s="36">
        <v>304500</v>
      </c>
      <c r="E25" s="39">
        <v>304500</v>
      </c>
      <c r="F25" s="39">
        <v>138228</v>
      </c>
      <c r="G25" s="39">
        <v>138228.06</v>
      </c>
      <c r="H25" s="39">
        <f t="shared" si="0"/>
        <v>100.00004340654571</v>
      </c>
      <c r="I25" s="39"/>
      <c r="J25" s="41" t="s">
        <v>67</v>
      </c>
    </row>
    <row r="26" spans="1:10" ht="25.5">
      <c r="A26" s="36"/>
      <c r="B26" s="42">
        <v>13040000</v>
      </c>
      <c r="C26" s="43" t="s">
        <v>70</v>
      </c>
      <c r="D26" s="36"/>
      <c r="E26" s="39">
        <f>E27</f>
        <v>343000</v>
      </c>
      <c r="F26" s="39">
        <f>F27</f>
        <v>85750</v>
      </c>
      <c r="G26" s="39">
        <f>G27</f>
        <v>85750</v>
      </c>
      <c r="H26" s="39">
        <v>100</v>
      </c>
      <c r="I26" s="39"/>
      <c r="J26" s="41"/>
    </row>
    <row r="27" spans="1:10" ht="38.25">
      <c r="A27" s="36" t="s">
        <v>64</v>
      </c>
      <c r="B27" s="36" t="s">
        <v>71</v>
      </c>
      <c r="C27" s="38" t="s">
        <v>72</v>
      </c>
      <c r="D27" s="36">
        <v>0</v>
      </c>
      <c r="E27" s="39">
        <v>343000</v>
      </c>
      <c r="F27" s="39">
        <v>85750</v>
      </c>
      <c r="G27" s="39">
        <v>85750</v>
      </c>
      <c r="H27" s="39">
        <f t="shared" si="0"/>
        <v>100</v>
      </c>
      <c r="I27" s="39"/>
      <c r="J27" s="41" t="s">
        <v>67</v>
      </c>
    </row>
    <row r="28" spans="1:10" ht="25.5">
      <c r="A28" s="36"/>
      <c r="B28" s="42">
        <v>14020000</v>
      </c>
      <c r="C28" s="43" t="s">
        <v>73</v>
      </c>
      <c r="D28" s="36"/>
      <c r="E28" s="39">
        <f>E29</f>
        <v>265000</v>
      </c>
      <c r="F28" s="39"/>
      <c r="G28" s="39">
        <f>G29</f>
        <v>50286.01</v>
      </c>
      <c r="H28" s="39"/>
      <c r="I28" s="39">
        <v>50286.01</v>
      </c>
      <c r="J28" s="41"/>
    </row>
    <row r="29" spans="1:10" ht="12.75">
      <c r="A29" s="36" t="s">
        <v>64</v>
      </c>
      <c r="B29" s="36" t="s">
        <v>74</v>
      </c>
      <c r="C29" s="38" t="s">
        <v>75</v>
      </c>
      <c r="D29" s="36">
        <v>265000</v>
      </c>
      <c r="E29" s="39">
        <v>265000</v>
      </c>
      <c r="F29" s="39"/>
      <c r="G29" s="39">
        <v>50286.01</v>
      </c>
      <c r="H29" s="39"/>
      <c r="I29" s="39">
        <v>50286.01</v>
      </c>
      <c r="J29" s="44"/>
    </row>
    <row r="30" spans="1:10" ht="32.25" customHeight="1">
      <c r="A30" s="36"/>
      <c r="B30" s="42">
        <v>14030000</v>
      </c>
      <c r="C30" s="43" t="s">
        <v>76</v>
      </c>
      <c r="D30" s="36"/>
      <c r="E30" s="39">
        <v>932000</v>
      </c>
      <c r="F30" s="39"/>
      <c r="G30" s="39">
        <v>169421</v>
      </c>
      <c r="H30" s="39"/>
      <c r="I30" s="39">
        <v>169421</v>
      </c>
      <c r="J30" s="44"/>
    </row>
    <row r="31" spans="1:10" ht="12.75">
      <c r="A31" s="36" t="s">
        <v>64</v>
      </c>
      <c r="B31" s="36" t="s">
        <v>77</v>
      </c>
      <c r="C31" s="38" t="s">
        <v>75</v>
      </c>
      <c r="D31" s="36">
        <v>932000</v>
      </c>
      <c r="E31" s="39">
        <v>932000</v>
      </c>
      <c r="F31" s="39"/>
      <c r="G31" s="39">
        <v>169421.24</v>
      </c>
      <c r="H31" s="39"/>
      <c r="I31" s="39">
        <v>169421.24</v>
      </c>
      <c r="J31" s="44"/>
    </row>
    <row r="32" spans="1:10" ht="38.25">
      <c r="A32" s="36" t="s">
        <v>64</v>
      </c>
      <c r="B32" s="36" t="s">
        <v>78</v>
      </c>
      <c r="C32" s="38" t="s">
        <v>79</v>
      </c>
      <c r="D32" s="36">
        <v>370000</v>
      </c>
      <c r="E32" s="39">
        <v>370000</v>
      </c>
      <c r="F32" s="39">
        <v>117718</v>
      </c>
      <c r="G32" s="39">
        <v>117752</v>
      </c>
      <c r="H32" s="39">
        <f t="shared" si="0"/>
        <v>100.02888258380196</v>
      </c>
      <c r="I32" s="39">
        <v>34</v>
      </c>
      <c r="J32" s="41" t="s">
        <v>67</v>
      </c>
    </row>
    <row r="33" spans="1:10" ht="12.75">
      <c r="A33" s="36"/>
      <c r="B33" s="45">
        <v>18010000</v>
      </c>
      <c r="C33" s="43" t="s">
        <v>80</v>
      </c>
      <c r="D33" s="36"/>
      <c r="E33" s="39">
        <v>20223200</v>
      </c>
      <c r="F33" s="39">
        <v>4808568</v>
      </c>
      <c r="G33" s="39">
        <v>4809007</v>
      </c>
      <c r="H33" s="39">
        <v>100</v>
      </c>
      <c r="I33" s="39">
        <v>439.4</v>
      </c>
      <c r="J33" s="41"/>
    </row>
    <row r="34" spans="1:10" ht="51">
      <c r="A34" s="36" t="s">
        <v>64</v>
      </c>
      <c r="B34" s="36" t="s">
        <v>81</v>
      </c>
      <c r="C34" s="38" t="s">
        <v>82</v>
      </c>
      <c r="D34" s="36">
        <v>18600</v>
      </c>
      <c r="E34" s="39">
        <v>18600</v>
      </c>
      <c r="F34" s="39">
        <v>8569</v>
      </c>
      <c r="G34" s="39">
        <v>8569.11</v>
      </c>
      <c r="H34" s="39">
        <f t="shared" si="0"/>
        <v>100.00128369704751</v>
      </c>
      <c r="I34" s="39">
        <v>0.11000000000058208</v>
      </c>
      <c r="J34" s="41" t="s">
        <v>67</v>
      </c>
    </row>
    <row r="35" spans="1:10" ht="51">
      <c r="A35" s="36" t="s">
        <v>64</v>
      </c>
      <c r="B35" s="36" t="s">
        <v>83</v>
      </c>
      <c r="C35" s="38" t="s">
        <v>84</v>
      </c>
      <c r="D35" s="36">
        <v>130100</v>
      </c>
      <c r="E35" s="39">
        <v>130100</v>
      </c>
      <c r="F35" s="39">
        <v>20987</v>
      </c>
      <c r="G35" s="39">
        <v>21150.8</v>
      </c>
      <c r="H35" s="40">
        <f t="shared" si="0"/>
        <v>100.78048315623957</v>
      </c>
      <c r="I35" s="39">
        <v>163.79999999999927</v>
      </c>
      <c r="J35" s="46" t="s">
        <v>85</v>
      </c>
    </row>
    <row r="36" spans="1:10" ht="51">
      <c r="A36" s="36" t="s">
        <v>64</v>
      </c>
      <c r="B36" s="37" t="s">
        <v>86</v>
      </c>
      <c r="C36" s="38" t="s">
        <v>87</v>
      </c>
      <c r="D36" s="36">
        <v>787000</v>
      </c>
      <c r="E36" s="39">
        <v>787000</v>
      </c>
      <c r="F36" s="39">
        <v>34036</v>
      </c>
      <c r="G36" s="39">
        <v>34309.09</v>
      </c>
      <c r="H36" s="40">
        <f t="shared" si="0"/>
        <v>100.80235632859325</v>
      </c>
      <c r="I36" s="39">
        <v>273.0899999999965</v>
      </c>
      <c r="J36" s="46" t="s">
        <v>85</v>
      </c>
    </row>
    <row r="37" spans="1:10" ht="51">
      <c r="A37" s="36" t="s">
        <v>64</v>
      </c>
      <c r="B37" s="37" t="s">
        <v>88</v>
      </c>
      <c r="C37" s="38" t="s">
        <v>89</v>
      </c>
      <c r="D37" s="36">
        <v>545000</v>
      </c>
      <c r="E37" s="39">
        <v>545000</v>
      </c>
      <c r="F37" s="39">
        <v>203145</v>
      </c>
      <c r="G37" s="39">
        <v>203145.03000000003</v>
      </c>
      <c r="H37" s="39">
        <f t="shared" si="0"/>
        <v>100.00001476777673</v>
      </c>
      <c r="I37" s="39"/>
      <c r="J37" s="46" t="s">
        <v>67</v>
      </c>
    </row>
    <row r="38" spans="1:10" ht="12.75">
      <c r="A38" s="36" t="s">
        <v>64</v>
      </c>
      <c r="B38" s="37" t="s">
        <v>90</v>
      </c>
      <c r="C38" s="38" t="s">
        <v>91</v>
      </c>
      <c r="D38" s="36">
        <v>562000</v>
      </c>
      <c r="E38" s="39">
        <v>562000</v>
      </c>
      <c r="F38" s="39">
        <v>299699</v>
      </c>
      <c r="G38" s="39">
        <v>299699.92000000004</v>
      </c>
      <c r="H38" s="39">
        <f t="shared" si="0"/>
        <v>100.0003069746646</v>
      </c>
      <c r="I38" s="39"/>
      <c r="J38" s="41" t="s">
        <v>67</v>
      </c>
    </row>
    <row r="39" spans="1:10" ht="12.75">
      <c r="A39" s="36" t="s">
        <v>64</v>
      </c>
      <c r="B39" s="37" t="s">
        <v>92</v>
      </c>
      <c r="C39" s="38" t="s">
        <v>93</v>
      </c>
      <c r="D39" s="36">
        <v>13489400</v>
      </c>
      <c r="E39" s="39">
        <v>13489400</v>
      </c>
      <c r="F39" s="39">
        <v>3814615</v>
      </c>
      <c r="G39" s="39">
        <v>3814615.41</v>
      </c>
      <c r="H39" s="39">
        <f t="shared" si="0"/>
        <v>100.00001074813578</v>
      </c>
      <c r="I39" s="39"/>
      <c r="J39" s="41" t="s">
        <v>67</v>
      </c>
    </row>
    <row r="40" spans="1:10" ht="12.75">
      <c r="A40" s="36" t="s">
        <v>64</v>
      </c>
      <c r="B40" s="37" t="s">
        <v>94</v>
      </c>
      <c r="C40" s="38" t="s">
        <v>95</v>
      </c>
      <c r="D40" s="36">
        <v>2724200</v>
      </c>
      <c r="E40" s="39">
        <v>2724200</v>
      </c>
      <c r="F40" s="39">
        <v>13571</v>
      </c>
      <c r="G40" s="39">
        <v>13571.58</v>
      </c>
      <c r="H40" s="39">
        <f t="shared" si="0"/>
        <v>100.00427381917322</v>
      </c>
      <c r="I40" s="39"/>
      <c r="J40" s="41" t="s">
        <v>67</v>
      </c>
    </row>
    <row r="41" spans="1:10" ht="12.75">
      <c r="A41" s="36" t="s">
        <v>64</v>
      </c>
      <c r="B41" s="37" t="s">
        <v>96</v>
      </c>
      <c r="C41" s="38" t="s">
        <v>97</v>
      </c>
      <c r="D41" s="36">
        <v>1759300</v>
      </c>
      <c r="E41" s="39">
        <v>1759300</v>
      </c>
      <c r="F41" s="39">
        <v>339863</v>
      </c>
      <c r="G41" s="39">
        <v>339863.18</v>
      </c>
      <c r="H41" s="39">
        <f t="shared" si="0"/>
        <v>100.00005296251724</v>
      </c>
      <c r="I41" s="39"/>
      <c r="J41" s="41" t="s">
        <v>67</v>
      </c>
    </row>
    <row r="42" spans="1:10" ht="12.75">
      <c r="A42" s="36" t="s">
        <v>64</v>
      </c>
      <c r="B42" s="37" t="s">
        <v>98</v>
      </c>
      <c r="C42" s="38" t="s">
        <v>99</v>
      </c>
      <c r="D42" s="36">
        <v>207600</v>
      </c>
      <c r="E42" s="39">
        <v>207600</v>
      </c>
      <c r="F42" s="39">
        <v>74083</v>
      </c>
      <c r="G42" s="39">
        <v>74083.33</v>
      </c>
      <c r="H42" s="39">
        <f t="shared" si="0"/>
        <v>100.00044544632371</v>
      </c>
      <c r="I42" s="39"/>
      <c r="J42" s="41" t="s">
        <v>67</v>
      </c>
    </row>
    <row r="43" spans="1:10" ht="12.75">
      <c r="A43" s="36"/>
      <c r="B43" s="42">
        <v>18030000</v>
      </c>
      <c r="C43" s="43" t="s">
        <v>100</v>
      </c>
      <c r="D43" s="36"/>
      <c r="E43" s="39">
        <v>1000</v>
      </c>
      <c r="F43" s="39">
        <v>190</v>
      </c>
      <c r="G43" s="39">
        <v>190</v>
      </c>
      <c r="H43" s="39">
        <f>G43/F43*100</f>
        <v>100</v>
      </c>
      <c r="I43" s="39"/>
      <c r="J43" s="41"/>
    </row>
    <row r="44" spans="1:10" ht="25.5">
      <c r="A44" s="36" t="s">
        <v>53</v>
      </c>
      <c r="B44" s="37" t="s">
        <v>101</v>
      </c>
      <c r="C44" s="38" t="s">
        <v>102</v>
      </c>
      <c r="D44" s="36">
        <v>1000</v>
      </c>
      <c r="E44" s="39">
        <v>1000</v>
      </c>
      <c r="F44" s="39">
        <v>190</v>
      </c>
      <c r="G44" s="39">
        <v>190</v>
      </c>
      <c r="H44" s="39">
        <f t="shared" si="0"/>
        <v>100</v>
      </c>
      <c r="I44" s="39"/>
      <c r="J44" s="41" t="s">
        <v>67</v>
      </c>
    </row>
    <row r="45" spans="1:10" ht="12.75">
      <c r="A45" s="36"/>
      <c r="B45" s="42">
        <v>18050000</v>
      </c>
      <c r="C45" s="43" t="s">
        <v>103</v>
      </c>
      <c r="D45" s="36"/>
      <c r="E45" s="39">
        <v>17022800</v>
      </c>
      <c r="F45" s="39">
        <v>4792200</v>
      </c>
      <c r="G45" s="39">
        <v>4797010</v>
      </c>
      <c r="H45" s="40">
        <f t="shared" si="0"/>
        <v>100.10037143691832</v>
      </c>
      <c r="I45" s="39">
        <v>4801</v>
      </c>
      <c r="J45" s="41"/>
    </row>
    <row r="46" spans="1:10" ht="12.75">
      <c r="A46" s="36" t="s">
        <v>64</v>
      </c>
      <c r="B46" s="37" t="s">
        <v>104</v>
      </c>
      <c r="C46" s="38" t="s">
        <v>105</v>
      </c>
      <c r="D46" s="36">
        <v>441000</v>
      </c>
      <c r="E46" s="39">
        <v>441000</v>
      </c>
      <c r="F46" s="39">
        <v>71910</v>
      </c>
      <c r="G46" s="39">
        <v>71910.98999999999</v>
      </c>
      <c r="H46" s="39">
        <f t="shared" si="0"/>
        <v>100.0013767209011</v>
      </c>
      <c r="I46" s="39">
        <v>0.9899999999906868</v>
      </c>
      <c r="J46" s="41" t="s">
        <v>67</v>
      </c>
    </row>
    <row r="47" spans="1:10" ht="12.75">
      <c r="A47" s="36" t="s">
        <v>64</v>
      </c>
      <c r="B47" s="37" t="s">
        <v>106</v>
      </c>
      <c r="C47" s="38" t="s">
        <v>107</v>
      </c>
      <c r="D47" s="36">
        <v>4618000</v>
      </c>
      <c r="E47" s="39">
        <v>4618000</v>
      </c>
      <c r="F47" s="39">
        <v>1443694</v>
      </c>
      <c r="G47" s="39">
        <v>1448494.17</v>
      </c>
      <c r="H47" s="40">
        <f t="shared" si="0"/>
        <v>100.33249220402661</v>
      </c>
      <c r="I47" s="39">
        <v>4800.1699999999255</v>
      </c>
      <c r="J47" s="41" t="s">
        <v>108</v>
      </c>
    </row>
    <row r="48" spans="1:10" ht="76.5">
      <c r="A48" s="36" t="s">
        <v>64</v>
      </c>
      <c r="B48" s="37" t="s">
        <v>109</v>
      </c>
      <c r="C48" s="38" t="s">
        <v>110</v>
      </c>
      <c r="D48" s="36">
        <v>11963800</v>
      </c>
      <c r="E48" s="39">
        <v>11963800</v>
      </c>
      <c r="F48" s="39">
        <v>3276605</v>
      </c>
      <c r="G48" s="39">
        <v>3276605.1</v>
      </c>
      <c r="H48" s="39">
        <f t="shared" si="0"/>
        <v>100.00000305193943</v>
      </c>
      <c r="I48" s="39"/>
      <c r="J48" s="41" t="s">
        <v>67</v>
      </c>
    </row>
    <row r="49" spans="1:10" ht="12.75">
      <c r="A49" s="36"/>
      <c r="B49" s="42">
        <v>21080000</v>
      </c>
      <c r="C49" s="43" t="s">
        <v>111</v>
      </c>
      <c r="D49" s="36"/>
      <c r="E49" s="39">
        <v>41000</v>
      </c>
      <c r="F49" s="39">
        <v>7873</v>
      </c>
      <c r="G49" s="39">
        <v>7874</v>
      </c>
      <c r="H49" s="39">
        <f t="shared" si="0"/>
        <v>100.01270163851137</v>
      </c>
      <c r="I49" s="39">
        <v>1</v>
      </c>
      <c r="J49" s="41"/>
    </row>
    <row r="50" spans="1:10" ht="12.75">
      <c r="A50" s="36" t="s">
        <v>53</v>
      </c>
      <c r="B50" s="37" t="s">
        <v>112</v>
      </c>
      <c r="C50" s="38" t="s">
        <v>113</v>
      </c>
      <c r="D50" s="36">
        <v>11000</v>
      </c>
      <c r="E50" s="39">
        <v>11000</v>
      </c>
      <c r="F50" s="39"/>
      <c r="G50" s="39"/>
      <c r="H50" s="39"/>
      <c r="I50" s="39"/>
      <c r="J50" s="44"/>
    </row>
    <row r="51" spans="1:10" ht="51">
      <c r="A51" s="36" t="s">
        <v>64</v>
      </c>
      <c r="B51" s="37" t="s">
        <v>114</v>
      </c>
      <c r="C51" s="38" t="s">
        <v>115</v>
      </c>
      <c r="D51" s="36">
        <v>30000</v>
      </c>
      <c r="E51" s="39">
        <v>30000</v>
      </c>
      <c r="F51" s="39">
        <v>7873</v>
      </c>
      <c r="G51" s="39">
        <v>7873.530000000001</v>
      </c>
      <c r="H51" s="39">
        <f t="shared" si="0"/>
        <v>100.00673186841102</v>
      </c>
      <c r="I51" s="39">
        <v>0.5300000000006548</v>
      </c>
      <c r="J51" s="41" t="s">
        <v>67</v>
      </c>
    </row>
    <row r="52" spans="1:10" ht="25.5">
      <c r="A52" s="36"/>
      <c r="B52" s="42">
        <v>22010000</v>
      </c>
      <c r="C52" s="43" t="s">
        <v>116</v>
      </c>
      <c r="D52" s="36"/>
      <c r="E52" s="39">
        <v>890000</v>
      </c>
      <c r="F52" s="39">
        <v>126034</v>
      </c>
      <c r="G52" s="39">
        <v>140900</v>
      </c>
      <c r="H52" s="40">
        <f t="shared" si="0"/>
        <v>111.79522985860959</v>
      </c>
      <c r="I52" s="39">
        <v>14866</v>
      </c>
      <c r="J52" s="41"/>
    </row>
    <row r="53" spans="1:10" ht="51.75" customHeight="1">
      <c r="A53" s="36" t="s">
        <v>44</v>
      </c>
      <c r="B53" s="37" t="s">
        <v>117</v>
      </c>
      <c r="C53" s="38" t="s">
        <v>118</v>
      </c>
      <c r="D53" s="36">
        <v>40000</v>
      </c>
      <c r="E53" s="39">
        <v>40000</v>
      </c>
      <c r="F53" s="39">
        <v>1500</v>
      </c>
      <c r="G53" s="39">
        <v>1500</v>
      </c>
      <c r="H53" s="39">
        <f t="shared" si="0"/>
        <v>100</v>
      </c>
      <c r="I53" s="39"/>
      <c r="J53" s="41" t="s">
        <v>67</v>
      </c>
    </row>
    <row r="54" spans="1:10" ht="25.5">
      <c r="A54" s="36" t="s">
        <v>64</v>
      </c>
      <c r="B54" s="37" t="s">
        <v>119</v>
      </c>
      <c r="C54" s="38" t="s">
        <v>120</v>
      </c>
      <c r="D54" s="36">
        <v>350000</v>
      </c>
      <c r="E54" s="39">
        <v>350000</v>
      </c>
      <c r="F54" s="39">
        <v>68324</v>
      </c>
      <c r="G54" s="39">
        <v>68919.58</v>
      </c>
      <c r="H54" s="40">
        <f t="shared" si="0"/>
        <v>100.87169954920671</v>
      </c>
      <c r="I54" s="39">
        <v>595.5800000000017</v>
      </c>
      <c r="J54" s="41" t="s">
        <v>85</v>
      </c>
    </row>
    <row r="55" spans="1:10" ht="41.25" customHeight="1">
      <c r="A55" s="36" t="s">
        <v>64</v>
      </c>
      <c r="B55" s="37" t="s">
        <v>121</v>
      </c>
      <c r="C55" s="38" t="s">
        <v>122</v>
      </c>
      <c r="D55" s="36">
        <v>500000</v>
      </c>
      <c r="E55" s="39">
        <v>500000</v>
      </c>
      <c r="F55" s="39">
        <v>56210</v>
      </c>
      <c r="G55" s="39">
        <v>70480</v>
      </c>
      <c r="H55" s="40">
        <f t="shared" si="0"/>
        <v>125.386941825298</v>
      </c>
      <c r="I55" s="39">
        <v>14270</v>
      </c>
      <c r="J55" s="41" t="s">
        <v>123</v>
      </c>
    </row>
    <row r="56" spans="1:10" ht="56.25" customHeight="1">
      <c r="A56" s="36" t="s">
        <v>53</v>
      </c>
      <c r="B56" s="37" t="s">
        <v>124</v>
      </c>
      <c r="C56" s="38" t="s">
        <v>125</v>
      </c>
      <c r="D56" s="36">
        <v>50000</v>
      </c>
      <c r="E56" s="39">
        <v>50000</v>
      </c>
      <c r="F56" s="39"/>
      <c r="G56" s="39"/>
      <c r="H56" s="39"/>
      <c r="I56" s="39"/>
      <c r="J56" s="44"/>
    </row>
    <row r="57" spans="1:10" ht="18" customHeight="1">
      <c r="A57" s="36"/>
      <c r="B57" s="42">
        <v>22090000</v>
      </c>
      <c r="C57" s="47" t="s">
        <v>126</v>
      </c>
      <c r="D57" s="36"/>
      <c r="E57" s="39">
        <v>53300</v>
      </c>
      <c r="F57" s="39">
        <v>12002</v>
      </c>
      <c r="G57" s="39">
        <v>12004</v>
      </c>
      <c r="H57" s="39">
        <v>100</v>
      </c>
      <c r="I57" s="39">
        <v>2</v>
      </c>
      <c r="J57" s="44"/>
    </row>
    <row r="58" spans="1:10" ht="52.5" customHeight="1" hidden="1">
      <c r="A58" s="36" t="s">
        <v>44</v>
      </c>
      <c r="B58" s="37" t="s">
        <v>127</v>
      </c>
      <c r="C58" s="38" t="s">
        <v>128</v>
      </c>
      <c r="D58" s="36">
        <v>47800</v>
      </c>
      <c r="E58" s="39">
        <v>47800</v>
      </c>
      <c r="F58" s="39">
        <v>10880</v>
      </c>
      <c r="G58" s="39">
        <v>10881.82</v>
      </c>
      <c r="H58" s="39">
        <f t="shared" si="0"/>
        <v>100.01672794117647</v>
      </c>
      <c r="I58" s="39">
        <v>1.819999999999709</v>
      </c>
      <c r="J58" s="41" t="s">
        <v>67</v>
      </c>
    </row>
    <row r="59" spans="1:10" ht="51.75" customHeight="1" hidden="1">
      <c r="A59" s="36" t="s">
        <v>44</v>
      </c>
      <c r="B59" s="37" t="s">
        <v>129</v>
      </c>
      <c r="C59" s="38" t="s">
        <v>130</v>
      </c>
      <c r="D59" s="36">
        <v>5500</v>
      </c>
      <c r="E59" s="39">
        <v>5500</v>
      </c>
      <c r="F59" s="39">
        <v>1122</v>
      </c>
      <c r="G59" s="39">
        <v>1122</v>
      </c>
      <c r="H59" s="39">
        <f t="shared" si="0"/>
        <v>100</v>
      </c>
      <c r="I59" s="39">
        <v>0</v>
      </c>
      <c r="J59" s="41" t="s">
        <v>67</v>
      </c>
    </row>
    <row r="60" spans="1:10" ht="12.75">
      <c r="A60" s="36" t="s">
        <v>53</v>
      </c>
      <c r="B60" s="37" t="s">
        <v>131</v>
      </c>
      <c r="C60" s="38" t="s">
        <v>111</v>
      </c>
      <c r="D60" s="36">
        <v>150000</v>
      </c>
      <c r="E60" s="39">
        <v>150000</v>
      </c>
      <c r="F60" s="39">
        <v>107999</v>
      </c>
      <c r="G60" s="39">
        <v>156809.14</v>
      </c>
      <c r="H60" s="39">
        <f t="shared" si="0"/>
        <v>145.1949925462273</v>
      </c>
      <c r="I60" s="39">
        <v>48810.140000000014</v>
      </c>
      <c r="J60" s="41" t="s">
        <v>132</v>
      </c>
    </row>
    <row r="61" spans="1:10" ht="30" customHeight="1">
      <c r="A61" s="36"/>
      <c r="B61" s="37"/>
      <c r="C61" s="48" t="s">
        <v>133</v>
      </c>
      <c r="D61" s="36"/>
      <c r="E61" s="39">
        <v>104158200</v>
      </c>
      <c r="F61" s="39">
        <v>28182832</v>
      </c>
      <c r="G61" s="39">
        <v>28614610.68</v>
      </c>
      <c r="H61" s="39">
        <f>G61/F61*100</f>
        <v>101.53206278205114</v>
      </c>
      <c r="I61" s="39">
        <v>431778.6799999997</v>
      </c>
      <c r="J61" s="41"/>
    </row>
    <row r="62" spans="1:10" ht="18" customHeight="1">
      <c r="A62" s="36"/>
      <c r="B62" s="37"/>
      <c r="C62" s="48" t="s">
        <v>134</v>
      </c>
      <c r="D62" s="36"/>
      <c r="E62" s="39">
        <v>64173161</v>
      </c>
      <c r="F62" s="39">
        <v>13864318</v>
      </c>
      <c r="G62" s="39">
        <v>13864318</v>
      </c>
      <c r="H62" s="40">
        <f>G62/F62*100</f>
        <v>100</v>
      </c>
      <c r="I62" s="39"/>
      <c r="J62" s="41"/>
    </row>
    <row r="63" spans="1:10" ht="15" customHeight="1">
      <c r="A63" s="36" t="s">
        <v>64</v>
      </c>
      <c r="B63" s="37" t="s">
        <v>135</v>
      </c>
      <c r="C63" s="38" t="s">
        <v>136</v>
      </c>
      <c r="D63" s="36">
        <v>3312800</v>
      </c>
      <c r="E63" s="39">
        <v>3312800</v>
      </c>
      <c r="F63" s="39">
        <v>828300</v>
      </c>
      <c r="G63" s="39">
        <v>828300</v>
      </c>
      <c r="H63" s="39">
        <f t="shared" si="0"/>
        <v>100</v>
      </c>
      <c r="I63" s="39"/>
      <c r="J63" s="41" t="s">
        <v>67</v>
      </c>
    </row>
    <row r="64" spans="1:10" ht="25.5">
      <c r="A64" s="36" t="s">
        <v>64</v>
      </c>
      <c r="B64" s="37" t="s">
        <v>137</v>
      </c>
      <c r="C64" s="38" t="s">
        <v>138</v>
      </c>
      <c r="D64" s="36">
        <v>58677700</v>
      </c>
      <c r="E64" s="39">
        <v>58677700</v>
      </c>
      <c r="F64" s="39">
        <v>12392600</v>
      </c>
      <c r="G64" s="39">
        <v>12392600</v>
      </c>
      <c r="H64" s="39">
        <f t="shared" si="0"/>
        <v>100</v>
      </c>
      <c r="I64" s="39"/>
      <c r="J64" s="41" t="s">
        <v>67</v>
      </c>
    </row>
    <row r="65" spans="1:10" ht="51">
      <c r="A65" s="36" t="s">
        <v>64</v>
      </c>
      <c r="B65" s="37" t="s">
        <v>139</v>
      </c>
      <c r="C65" s="38" t="s">
        <v>140</v>
      </c>
      <c r="D65" s="36">
        <v>743649</v>
      </c>
      <c r="E65" s="39">
        <v>743649</v>
      </c>
      <c r="F65" s="39">
        <v>147960</v>
      </c>
      <c r="G65" s="39">
        <v>147960</v>
      </c>
      <c r="H65" s="39">
        <f t="shared" si="0"/>
        <v>100</v>
      </c>
      <c r="I65" s="39"/>
      <c r="J65" s="41" t="s">
        <v>67</v>
      </c>
    </row>
    <row r="66" spans="1:10" ht="63.75">
      <c r="A66" s="36" t="s">
        <v>64</v>
      </c>
      <c r="B66" s="37" t="s">
        <v>141</v>
      </c>
      <c r="C66" s="38" t="s">
        <v>142</v>
      </c>
      <c r="D66" s="36">
        <v>188760</v>
      </c>
      <c r="E66" s="39">
        <v>188760</v>
      </c>
      <c r="F66" s="39">
        <v>28062</v>
      </c>
      <c r="G66" s="39">
        <v>28062</v>
      </c>
      <c r="H66" s="39">
        <f t="shared" si="0"/>
        <v>100</v>
      </c>
      <c r="I66" s="39"/>
      <c r="J66" s="41" t="s">
        <v>67</v>
      </c>
    </row>
    <row r="67" spans="1:10" ht="63.75">
      <c r="A67" s="36" t="s">
        <v>64</v>
      </c>
      <c r="B67" s="37" t="s">
        <v>143</v>
      </c>
      <c r="C67" s="38" t="s">
        <v>144</v>
      </c>
      <c r="D67" s="36">
        <v>0</v>
      </c>
      <c r="E67" s="39">
        <v>11073</v>
      </c>
      <c r="F67" s="39"/>
      <c r="G67" s="39"/>
      <c r="H67" s="39"/>
      <c r="I67" s="39"/>
      <c r="J67" s="44"/>
    </row>
    <row r="68" spans="1:10" ht="15.75" customHeight="1">
      <c r="A68" s="36" t="s">
        <v>64</v>
      </c>
      <c r="B68" s="37" t="s">
        <v>145</v>
      </c>
      <c r="C68" s="38" t="s">
        <v>146</v>
      </c>
      <c r="D68" s="36">
        <v>479600</v>
      </c>
      <c r="E68" s="39">
        <v>704386</v>
      </c>
      <c r="F68" s="39">
        <v>200000</v>
      </c>
      <c r="G68" s="39">
        <v>200000</v>
      </c>
      <c r="H68" s="39">
        <f t="shared" si="0"/>
        <v>100</v>
      </c>
      <c r="I68" s="39"/>
      <c r="J68" s="41" t="s">
        <v>67</v>
      </c>
    </row>
    <row r="69" spans="1:10" ht="63.75">
      <c r="A69" s="36" t="s">
        <v>64</v>
      </c>
      <c r="B69" s="37" t="s">
        <v>147</v>
      </c>
      <c r="C69" s="38" t="s">
        <v>148</v>
      </c>
      <c r="D69" s="36">
        <v>534793</v>
      </c>
      <c r="E69" s="39">
        <v>534793</v>
      </c>
      <c r="F69" s="39">
        <v>267396</v>
      </c>
      <c r="G69" s="39">
        <v>267396</v>
      </c>
      <c r="H69" s="39">
        <f t="shared" si="0"/>
        <v>100</v>
      </c>
      <c r="I69" s="39"/>
      <c r="J69" s="41" t="s">
        <v>67</v>
      </c>
    </row>
    <row r="70" spans="1:10" ht="16.5" customHeight="1">
      <c r="A70" s="36" t="s">
        <v>64</v>
      </c>
      <c r="B70" s="36" t="s">
        <v>149</v>
      </c>
      <c r="C70" s="77" t="s">
        <v>150</v>
      </c>
      <c r="D70" s="78">
        <v>168095502</v>
      </c>
      <c r="E70" s="79">
        <v>168331361</v>
      </c>
      <c r="F70" s="79">
        <v>42047150</v>
      </c>
      <c r="G70" s="79">
        <v>42478928.68</v>
      </c>
      <c r="H70" s="80">
        <f>G70/F70*100</f>
        <v>101.02689166804409</v>
      </c>
      <c r="I70" s="79">
        <v>431778.6799999997</v>
      </c>
      <c r="J70" s="41" t="s">
        <v>151</v>
      </c>
    </row>
    <row r="71" spans="1:10" ht="12.75" hidden="1">
      <c r="A71" s="36" t="s">
        <v>64</v>
      </c>
      <c r="B71" s="49" t="s">
        <v>149</v>
      </c>
      <c r="C71" s="50" t="s">
        <v>152</v>
      </c>
      <c r="D71" s="49">
        <v>168095502</v>
      </c>
      <c r="E71" s="51"/>
      <c r="F71" s="51"/>
      <c r="G71" s="51"/>
      <c r="H71" s="52"/>
      <c r="I71" s="51"/>
      <c r="J71" s="41" t="s">
        <v>153</v>
      </c>
    </row>
    <row r="72" spans="1:10" ht="18" customHeight="1" hidden="1">
      <c r="A72" s="53"/>
      <c r="B72" s="54">
        <v>19010000</v>
      </c>
      <c r="C72" s="55" t="s">
        <v>154</v>
      </c>
      <c r="D72" s="56"/>
      <c r="E72" s="57">
        <v>232700</v>
      </c>
      <c r="F72" s="57">
        <v>46015</v>
      </c>
      <c r="G72" s="57">
        <v>41726</v>
      </c>
      <c r="H72" s="58">
        <v>90.7</v>
      </c>
      <c r="I72" s="57">
        <v>-4289</v>
      </c>
      <c r="J72" s="59"/>
    </row>
    <row r="73" spans="2:10" ht="16.5" customHeight="1" hidden="1">
      <c r="B73" s="60">
        <v>25000000</v>
      </c>
      <c r="C73" s="61" t="s">
        <v>155</v>
      </c>
      <c r="D73" s="62"/>
      <c r="E73" s="63">
        <v>2234364</v>
      </c>
      <c r="F73" s="63">
        <v>558591</v>
      </c>
      <c r="G73" s="63">
        <v>223353</v>
      </c>
      <c r="H73" s="57">
        <f>G73/F73*100</f>
        <v>39.98506957684603</v>
      </c>
      <c r="I73" s="63">
        <f>G73-F73</f>
        <v>-335238</v>
      </c>
      <c r="J73" s="64"/>
    </row>
    <row r="74" spans="2:10" ht="32.25" customHeight="1" hidden="1">
      <c r="B74" s="60"/>
      <c r="C74" s="47" t="s">
        <v>156</v>
      </c>
      <c r="D74" s="62"/>
      <c r="E74" s="63">
        <v>2467064</v>
      </c>
      <c r="F74" s="63">
        <f>F72+F73</f>
        <v>604606</v>
      </c>
      <c r="G74" s="63">
        <v>265078</v>
      </c>
      <c r="H74" s="58">
        <f>G74/F74*100</f>
        <v>43.84309781907557</v>
      </c>
      <c r="I74" s="63">
        <f>G74-F74</f>
        <v>-339528</v>
      </c>
      <c r="J74" s="64"/>
    </row>
    <row r="75" spans="2:10" ht="18.75" customHeight="1" hidden="1">
      <c r="B75" s="60"/>
      <c r="C75" s="48" t="s">
        <v>134</v>
      </c>
      <c r="D75" s="62"/>
      <c r="E75" s="63">
        <v>2000000</v>
      </c>
      <c r="F75" s="63"/>
      <c r="G75" s="63"/>
      <c r="H75" s="57"/>
      <c r="I75" s="63"/>
      <c r="J75" s="64"/>
    </row>
    <row r="76" spans="2:10" ht="26.25" customHeight="1" hidden="1">
      <c r="B76" s="65">
        <v>41053400</v>
      </c>
      <c r="C76" s="66" t="s">
        <v>157</v>
      </c>
      <c r="D76" s="62"/>
      <c r="E76" s="63">
        <v>2000000</v>
      </c>
      <c r="F76" s="63"/>
      <c r="G76" s="63"/>
      <c r="H76" s="57"/>
      <c r="I76" s="63"/>
      <c r="J76" s="64"/>
    </row>
    <row r="77" spans="2:10" ht="21" customHeight="1" hidden="1">
      <c r="B77" s="60"/>
      <c r="C77" s="67" t="s">
        <v>158</v>
      </c>
      <c r="D77" s="62"/>
      <c r="E77" s="63">
        <f>E76+E74</f>
        <v>4467064</v>
      </c>
      <c r="F77" s="63">
        <f>F76+F74</f>
        <v>604606</v>
      </c>
      <c r="G77" s="63">
        <f>G76+G74</f>
        <v>265078</v>
      </c>
      <c r="H77" s="68">
        <v>90.7</v>
      </c>
      <c r="I77" s="63">
        <f>G77-F77</f>
        <v>-339528</v>
      </c>
      <c r="J77" s="64"/>
    </row>
    <row r="78" spans="2:10" ht="25.5" customHeight="1" hidden="1">
      <c r="B78" s="56"/>
      <c r="C78" s="69" t="s">
        <v>159</v>
      </c>
      <c r="D78" s="56"/>
      <c r="E78" s="70">
        <f>E70+E77</f>
        <v>172798425</v>
      </c>
      <c r="F78" s="70">
        <f>F70+F77</f>
        <v>42651756</v>
      </c>
      <c r="G78" s="70">
        <f>G70+G77</f>
        <v>42744006.68</v>
      </c>
      <c r="H78" s="71">
        <f>G78/F78*100</f>
        <v>100.21628811718794</v>
      </c>
      <c r="I78" s="72">
        <f>I70+I77</f>
        <v>92250.6799999997</v>
      </c>
      <c r="J78" s="64"/>
    </row>
    <row r="79" spans="2:10" ht="34.5" customHeight="1">
      <c r="B79" s="73"/>
      <c r="C79" s="73"/>
      <c r="D79" s="73"/>
      <c r="E79" s="74"/>
      <c r="F79" s="74"/>
      <c r="G79" s="75"/>
      <c r="H79" s="76"/>
      <c r="I79" s="76"/>
      <c r="J79" s="76"/>
    </row>
  </sheetData>
  <sheetProtection/>
  <mergeCells count="12">
    <mergeCell ref="H9:J9"/>
    <mergeCell ref="H79:J79"/>
    <mergeCell ref="G2:K2"/>
    <mergeCell ref="G3:K3"/>
    <mergeCell ref="G4:K4"/>
    <mergeCell ref="B6:I6"/>
    <mergeCell ref="B7:J7"/>
    <mergeCell ref="B9:B10"/>
    <mergeCell ref="C9:C10"/>
    <mergeCell ref="E9:E10"/>
    <mergeCell ref="F9:F10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B1">
      <selection activeCell="C7" sqref="C7:C16"/>
    </sheetView>
  </sheetViews>
  <sheetFormatPr defaultColWidth="9.00390625" defaultRowHeight="12.75"/>
  <cols>
    <col min="1" max="1" width="8.875" style="0" hidden="1" customWidth="1"/>
    <col min="2" max="2" width="8.375" style="0" customWidth="1"/>
    <col min="3" max="3" width="30.00390625" style="0" customWidth="1"/>
    <col min="4" max="4" width="12.25390625" style="0" customWidth="1"/>
    <col min="5" max="5" width="11.00390625" style="0" customWidth="1"/>
    <col min="6" max="6" width="10.375" style="0" customWidth="1"/>
    <col min="7" max="7" width="9.625" style="0" customWidth="1"/>
    <col min="8" max="8" width="11.75390625" style="0" customWidth="1"/>
  </cols>
  <sheetData>
    <row r="1" spans="1:3" ht="9.75" customHeight="1">
      <c r="A1" s="1"/>
      <c r="B1" s="16"/>
      <c r="C1" s="16"/>
    </row>
    <row r="2" spans="1:13" ht="41.25" customHeight="1">
      <c r="A2" s="1"/>
      <c r="B2" s="10" t="s">
        <v>27</v>
      </c>
      <c r="C2" s="10"/>
      <c r="D2" s="10"/>
      <c r="E2" s="10"/>
      <c r="F2" s="10"/>
      <c r="G2" s="10"/>
      <c r="H2" s="10"/>
      <c r="I2" s="2"/>
      <c r="J2" s="2"/>
      <c r="K2" s="2"/>
      <c r="L2" s="2"/>
      <c r="M2" s="2"/>
    </row>
    <row r="3" spans="1:13" ht="15" customHeight="1">
      <c r="A3" s="1"/>
      <c r="B3" s="11" t="s">
        <v>28</v>
      </c>
      <c r="C3" s="11"/>
      <c r="D3" s="11"/>
      <c r="E3" s="11"/>
      <c r="F3" s="11"/>
      <c r="G3" s="11"/>
      <c r="H3" s="11"/>
      <c r="I3" s="4"/>
      <c r="J3" s="4"/>
      <c r="K3" s="4"/>
      <c r="L3" s="4"/>
      <c r="M3" s="4"/>
    </row>
    <row r="4" spans="1:8" ht="12" customHeight="1">
      <c r="A4" s="1"/>
      <c r="B4" s="16"/>
      <c r="C4" s="16"/>
      <c r="H4" t="s">
        <v>24</v>
      </c>
    </row>
    <row r="5" spans="1:8" ht="13.5" customHeight="1">
      <c r="A5" s="1"/>
      <c r="B5" s="17" t="s">
        <v>1</v>
      </c>
      <c r="C5" s="17" t="s">
        <v>2</v>
      </c>
      <c r="D5" s="12" t="s">
        <v>22</v>
      </c>
      <c r="E5" s="9" t="s">
        <v>23</v>
      </c>
      <c r="F5" s="9" t="s">
        <v>3</v>
      </c>
      <c r="G5" s="9" t="s">
        <v>25</v>
      </c>
      <c r="H5" s="9" t="s">
        <v>26</v>
      </c>
    </row>
    <row r="6" spans="1:8" ht="92.25" customHeight="1">
      <c r="A6" s="1"/>
      <c r="B6" s="17"/>
      <c r="C6" s="17"/>
      <c r="D6" s="13"/>
      <c r="E6" s="9"/>
      <c r="F6" s="9"/>
      <c r="G6" s="9"/>
      <c r="H6" s="9"/>
    </row>
    <row r="7" spans="1:8" ht="23.25" customHeight="1">
      <c r="A7" s="1"/>
      <c r="B7" s="3" t="s">
        <v>4</v>
      </c>
      <c r="C7" s="8" t="s">
        <v>5</v>
      </c>
      <c r="D7" s="5">
        <v>19076201</v>
      </c>
      <c r="E7" s="5">
        <v>5664853</v>
      </c>
      <c r="F7" s="5">
        <v>4701098</v>
      </c>
      <c r="G7" s="5">
        <f>F7-E7</f>
        <v>-963755</v>
      </c>
      <c r="H7" s="6">
        <f>F7/E7*100</f>
        <v>82.98711369915512</v>
      </c>
    </row>
    <row r="8" spans="1:8" ht="20.25" customHeight="1">
      <c r="A8" s="1"/>
      <c r="B8" s="3" t="s">
        <v>6</v>
      </c>
      <c r="C8" s="8" t="s">
        <v>0</v>
      </c>
      <c r="D8" s="5">
        <v>122104848</v>
      </c>
      <c r="E8" s="5">
        <v>32580672</v>
      </c>
      <c r="F8" s="5">
        <v>29637163</v>
      </c>
      <c r="G8" s="5">
        <f aca="true" t="shared" si="0" ref="G8:G16">F8-E8</f>
        <v>-2943509</v>
      </c>
      <c r="H8" s="6">
        <f aca="true" t="shared" si="1" ref="H8:H16">F8/E8*100</f>
        <v>90.96547486804447</v>
      </c>
    </row>
    <row r="9" spans="1:8" ht="17.25" customHeight="1">
      <c r="A9" s="1"/>
      <c r="B9" s="3" t="s">
        <v>7</v>
      </c>
      <c r="C9" s="8" t="s">
        <v>8</v>
      </c>
      <c r="D9" s="5">
        <v>9278992</v>
      </c>
      <c r="E9" s="5">
        <v>3813473</v>
      </c>
      <c r="F9" s="5">
        <v>2122645</v>
      </c>
      <c r="G9" s="5">
        <f t="shared" si="0"/>
        <v>-1690828</v>
      </c>
      <c r="H9" s="6">
        <f t="shared" si="1"/>
        <v>55.66172882304398</v>
      </c>
    </row>
    <row r="10" spans="1:8" ht="34.5" customHeight="1">
      <c r="A10" s="1"/>
      <c r="B10" s="3" t="s">
        <v>9</v>
      </c>
      <c r="C10" s="8" t="s">
        <v>10</v>
      </c>
      <c r="D10" s="5">
        <v>6000613</v>
      </c>
      <c r="E10" s="5">
        <v>1261859</v>
      </c>
      <c r="F10" s="5">
        <v>1103066</v>
      </c>
      <c r="G10" s="5">
        <f t="shared" si="0"/>
        <v>-158793</v>
      </c>
      <c r="H10" s="6">
        <f t="shared" si="1"/>
        <v>87.41594742360279</v>
      </c>
    </row>
    <row r="11" spans="1:8" ht="19.5" customHeight="1">
      <c r="A11" s="1"/>
      <c r="B11" s="3" t="s">
        <v>11</v>
      </c>
      <c r="C11" s="8" t="s">
        <v>12</v>
      </c>
      <c r="D11" s="5">
        <v>7906587</v>
      </c>
      <c r="E11" s="5">
        <v>2224042</v>
      </c>
      <c r="F11" s="5">
        <v>1883828</v>
      </c>
      <c r="G11" s="5">
        <f t="shared" si="0"/>
        <v>-340214</v>
      </c>
      <c r="H11" s="6">
        <f t="shared" si="1"/>
        <v>84.70289679781227</v>
      </c>
    </row>
    <row r="12" spans="1:8" ht="22.5" customHeight="1">
      <c r="A12" s="1"/>
      <c r="B12" s="3" t="s">
        <v>13</v>
      </c>
      <c r="C12" s="8" t="s">
        <v>14</v>
      </c>
      <c r="D12" s="5">
        <v>782360</v>
      </c>
      <c r="E12" s="5">
        <v>238477</v>
      </c>
      <c r="F12" s="5">
        <v>148039</v>
      </c>
      <c r="G12" s="5">
        <f t="shared" si="0"/>
        <v>-90438</v>
      </c>
      <c r="H12" s="6">
        <f t="shared" si="1"/>
        <v>62.07684598514741</v>
      </c>
    </row>
    <row r="13" spans="1:8" ht="30.75" customHeight="1">
      <c r="A13" s="1"/>
      <c r="B13" s="3" t="s">
        <v>15</v>
      </c>
      <c r="C13" s="8" t="s">
        <v>16</v>
      </c>
      <c r="D13" s="5">
        <v>5141004</v>
      </c>
      <c r="E13" s="5">
        <v>1361754</v>
      </c>
      <c r="F13" s="5">
        <v>687178</v>
      </c>
      <c r="G13" s="5">
        <f t="shared" si="0"/>
        <v>-674576</v>
      </c>
      <c r="H13" s="6">
        <f t="shared" si="1"/>
        <v>50.46271206106242</v>
      </c>
    </row>
    <row r="14" spans="1:8" ht="18.75" customHeight="1">
      <c r="A14" s="1"/>
      <c r="B14" s="3" t="s">
        <v>17</v>
      </c>
      <c r="C14" s="8" t="s">
        <v>18</v>
      </c>
      <c r="D14" s="5">
        <v>159896</v>
      </c>
      <c r="E14" s="5">
        <v>139896</v>
      </c>
      <c r="F14" s="5">
        <v>40344</v>
      </c>
      <c r="G14" s="5">
        <f t="shared" si="0"/>
        <v>-99552</v>
      </c>
      <c r="H14" s="6">
        <f t="shared" si="1"/>
        <v>28.838565791731003</v>
      </c>
    </row>
    <row r="15" spans="1:8" ht="18" customHeight="1">
      <c r="A15" s="1"/>
      <c r="B15" s="3" t="s">
        <v>19</v>
      </c>
      <c r="C15" s="8" t="s">
        <v>20</v>
      </c>
      <c r="D15" s="5">
        <v>100000</v>
      </c>
      <c r="E15" s="5">
        <v>25000</v>
      </c>
      <c r="F15" s="5"/>
      <c r="G15" s="5">
        <f t="shared" si="0"/>
        <v>-25000</v>
      </c>
      <c r="H15" s="6"/>
    </row>
    <row r="16" spans="1:8" ht="25.5" customHeight="1">
      <c r="A16" s="1"/>
      <c r="B16" s="7">
        <v>9000</v>
      </c>
      <c r="C16" s="8" t="s">
        <v>29</v>
      </c>
      <c r="D16" s="5">
        <v>121250</v>
      </c>
      <c r="E16" s="5">
        <v>21764</v>
      </c>
      <c r="F16" s="5">
        <v>11764</v>
      </c>
      <c r="G16" s="5">
        <f t="shared" si="0"/>
        <v>-10000</v>
      </c>
      <c r="H16" s="6">
        <f t="shared" si="1"/>
        <v>54.05256386693622</v>
      </c>
    </row>
    <row r="17" spans="1:8" ht="24.75" customHeight="1">
      <c r="A17" s="1"/>
      <c r="B17" s="14" t="s">
        <v>21</v>
      </c>
      <c r="C17" s="15"/>
      <c r="D17" s="5">
        <f>D7+D8+D9+D10+D11+D12+D13+D14+D15+D16</f>
        <v>170671751</v>
      </c>
      <c r="E17" s="5">
        <f>E7+E8+E9+E10+E11+E12+E13+E14+E15+E16</f>
        <v>47331790</v>
      </c>
      <c r="F17" s="5">
        <f>F7+F8+F9+F10+F11+F12+F13+F14+F15+F16</f>
        <v>40335125</v>
      </c>
      <c r="G17" s="5">
        <f>F17-E17</f>
        <v>-6996665</v>
      </c>
      <c r="H17" s="6">
        <f>F17/E17*100</f>
        <v>85.21783139830545</v>
      </c>
    </row>
  </sheetData>
  <sheetProtection/>
  <mergeCells count="12">
    <mergeCell ref="B1:C1"/>
    <mergeCell ref="B4:C4"/>
    <mergeCell ref="B5:B6"/>
    <mergeCell ref="C5:C6"/>
    <mergeCell ref="F5:F6"/>
    <mergeCell ref="G5:G6"/>
    <mergeCell ref="H5:H6"/>
    <mergeCell ref="B2:H2"/>
    <mergeCell ref="B3:H3"/>
    <mergeCell ref="D5:D6"/>
    <mergeCell ref="E5:E6"/>
    <mergeCell ref="B17:C17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LenaS</cp:lastModifiedBy>
  <cp:lastPrinted>2021-04-08T08:44:41Z</cp:lastPrinted>
  <dcterms:created xsi:type="dcterms:W3CDTF">2015-04-14T09:16:20Z</dcterms:created>
  <dcterms:modified xsi:type="dcterms:W3CDTF">2021-04-30T09:15:51Z</dcterms:modified>
  <cp:category/>
  <cp:version/>
  <cp:contentType/>
  <cp:contentStatus/>
</cp:coreProperties>
</file>