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50" windowWidth="19021" windowHeight="11645" activeTab="0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<sst xmlns="http://schemas.openxmlformats.org/spreadsheetml/2006/main" count="161" uniqueCount="121">
  <si>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</si>
  <si>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</si>
  <si>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</si>
  <si>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</si>
  <si>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</si>
  <si>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</si>
  <si>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</si>
  <si>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</si>
  <si>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</si>
  <si>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</si>
  <si>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</si>
  <si>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</si>
  <si>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</si>
  <si>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</si>
  <si>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</si>
  <si>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</si>
  <si>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</si>
  <si>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</si>
  <si>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</si>
  <si>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</si>
  <si>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</si>
  <si>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</si>
  <si>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</si>
  <si>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</si>
  <si>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</si>
  <si>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% виконання до уточненого плану на звітний період</t>
  </si>
  <si>
    <t>(+-) відхилення до уточненого плану на звітний період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</si>
  <si>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</si>
  <si>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</si>
  <si>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</si>
  <si>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</si>
  <si>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</si>
  <si>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</si>
  <si>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</si>
  <si>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</si>
  <si>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</si>
  <si>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</si>
  <si>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</si>
  <si>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</si>
  <si>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</si>
  <si>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</si>
  <si>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</si>
  <si>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</si>
  <si>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</si>
  <si>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</si>
  <si>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</si>
  <si>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</si>
  <si>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</si>
  <si>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</si>
  <si>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</si>
  <si>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</si>
  <si>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</si>
  <si>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</si>
  <si>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</si>
  <si>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</si>
  <si>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</si>
  <si>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</si>
  <si>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</si>
  <si>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</si>
  <si>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</si>
  <si>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</si>
  <si>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</si>
  <si>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</si>
  <si>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</si>
  <si>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</si>
  <si>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</si>
  <si>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</si>
  <si>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</si>
  <si>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</si>
  <si>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</si>
  <si>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</si>
  <si>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</si>
  <si>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</si>
  <si>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</si>
  <si>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</si>
  <si>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</si>
  <si>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</si>
  <si>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</si>
  <si>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</si>
  <si>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</si>
  <si>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</si>
  <si>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</si>
  <si>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</si>
  <si>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</si>
  <si>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</si>
  <si>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</si>
  <si>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</si>
  <si>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</si>
  <si>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</si>
  <si>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</si>
  <si>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</si>
  <si>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</si>
  <si>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</si>
  <si>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</si>
  <si>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</si>
  <si>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</si>
  <si>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</si>
  <si>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</si>
  <si>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</si>
  <si>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</si>
  <si>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</si>
  <si>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</si>
  <si>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</si>
  <si>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</si>
  <si>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</si>
  <si>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</si>
  <si>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</si>
  <si>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</si>
  <si>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</si>
  <si>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</si>
  <si>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/>
  </si>
  <si>
    <t>Усього (без врахування трансфертів)</t>
  </si>
  <si>
    <t>Усього</t>
  </si>
  <si>
    <t>Аналіз виконання видаткової частини загального фонду бюджету                               Кегичівської селищної територіальної громади</t>
  </si>
  <si>
    <r>
      <t>Рентна плата за користування надрами в цілях, не пов</t>
    </r>
    <r>
      <rPr>
        <sz val="10"/>
        <rFont val="Calibri"/>
        <family val="2"/>
      </rPr>
      <t>'</t>
    </r>
    <r>
      <rPr>
        <sz val="10"/>
        <rFont val="Arial Cyr"/>
        <family val="0"/>
      </rPr>
      <t>язаних з видобуванням корисних копалин</t>
    </r>
  </si>
  <si>
    <r>
      <t>Плата за скорочення термінів надання послуг у сфері державної реєстрації речових прав на нерукоме майно та їх обтяжень і державної реєстрації юридичних осіб, фізичних осіб- підприємців та громадських формувань, а також плата за надання інших платних послуг, пов</t>
    </r>
    <r>
      <rPr>
        <sz val="10"/>
        <rFont val="Calibri"/>
        <family val="2"/>
      </rPr>
      <t>'</t>
    </r>
    <r>
      <rPr>
        <sz val="10"/>
        <rFont val="Arial Cyr"/>
        <family val="0"/>
      </rPr>
      <t>язаних з такою державною реєстрацією</t>
    </r>
  </si>
  <si>
    <t>Надходження від орендної плати за користування майновим комплексом та іншим майном, що перебуває в комунальній власності </t>
  </si>
  <si>
    <r>
      <t>Дотація з місцевого бюджету на здійснення переданих з державного бюджету видатків з утриманням закладів освіти та охорони здоров</t>
    </r>
    <r>
      <rPr>
        <sz val="10"/>
        <rFont val="Calibri"/>
        <family val="2"/>
      </rPr>
      <t>'</t>
    </r>
    <r>
      <rPr>
        <sz val="10"/>
        <rFont val="Arial Cyr"/>
        <family val="0"/>
      </rPr>
      <t>я за рахунок відповідної дотації з державного бюджету</t>
    </r>
  </si>
  <si>
    <t>за січень-лютий 2022 року</t>
  </si>
  <si>
    <t xml:space="preserve">                           Аналіз виконання плану доходної частини загального фонду бюджету Кегичівської селищної територіальної громади за січень-лютий 2022 року</t>
  </si>
  <si>
    <t>Кошти гарантійного та реєстраційного внесків,що визначені Законом України "Про оренду державного та комунального майна", які підлягають перерахуванню оператором електонного майданчика до відповідного бюджету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</si>
</sst>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  <numFmt numFmtId="195" formatCode="#0.000"/>
    <numFmt numFmtId="196" formatCode="#0.0000"/>
    <numFmt numFmtId="197" formatCode="#0.00000"/>
    <numFmt numFmtId="198" formatCode="#0.000000"/>
    <numFmt numFmtId="199" formatCode="#0.0000000"/>
    <numFmt numFmtId="200" formatCode="[$-FC19]d\ mmmm\ yyyy\ &quot;г.&quot;"/>
  </numFmts>
  <fonts count="18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0" fillId="20" borderId="12" xfId="0" applyFill="1" applyBorder="1" applyAlignment="1">
      <alignment horizontal="center" wrapText="1"/>
    </xf>
    <xf numFmtId="0" fontId="0" fillId="20" borderId="12" xfId="0" applyFill="1" applyBorder="1" applyAlignment="1">
      <alignment horizontal="center" vertical="top" wrapText="1"/>
    </xf>
    <xf numFmtId="181" fontId="0" fillId="0" borderId="12" xfId="0" applyNumberFormat="1" applyBorder="1" applyAlignment="1">
      <alignment/>
    </xf>
    <xf numFmtId="181" fontId="0" fillId="0" borderId="12" xfId="0" applyNumberFormat="1" applyBorder="1" applyAlignment="1">
      <alignment wrapText="1"/>
    </xf>
    <xf numFmtId="182" fontId="0" fillId="0" borderId="12" xfId="0" applyNumberFormat="1" applyBorder="1" applyAlignment="1">
      <alignment/>
    </xf>
    <xf numFmtId="181" fontId="12" fillId="0" borderId="12" xfId="0" applyNumberFormat="1" applyFont="1" applyBorder="1" applyAlignment="1">
      <alignment wrapText="1"/>
    </xf>
    <xf numFmtId="183" fontId="0" fillId="0" borderId="12" xfId="0" applyNumberFormat="1" applyBorder="1" applyAlignment="1">
      <alignment/>
    </xf>
    <xf numFmtId="182" fontId="0" fillId="0" borderId="12" xfId="0" applyNumberFormat="1" applyBorder="1" applyAlignment="1">
      <alignment horizontal="left"/>
    </xf>
    <xf numFmtId="181" fontId="0" fillId="24" borderId="12" xfId="0" applyNumberFormat="1" applyFill="1" applyBorder="1" applyAlignment="1">
      <alignment wrapText="1"/>
    </xf>
    <xf numFmtId="1" fontId="0" fillId="0" borderId="12" xfId="0" applyNumberForma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B1">
      <selection activeCell="B1" sqref="B1:I1"/>
    </sheetView>
  </sheetViews>
  <sheetFormatPr defaultColWidth="9.00390625" defaultRowHeight="12.75"/>
  <cols>
    <col min="1" max="1" width="0" style="0" hidden="1" customWidth="1"/>
    <col min="2" max="2" width="9.50390625" style="0" customWidth="1"/>
    <col min="3" max="3" width="34.875" style="0" customWidth="1"/>
    <col min="4" max="4" width="0.12890625" style="0" hidden="1" customWidth="1"/>
    <col min="5" max="6" width="13.00390625" style="0" customWidth="1"/>
    <col min="7" max="8" width="13.375" style="0" customWidth="1"/>
    <col min="9" max="9" width="10.625" style="0" customWidth="1"/>
  </cols>
  <sheetData>
    <row r="1" spans="2:9" ht="42.75" customHeight="1">
      <c r="B1" s="18" t="s">
        <v>119</v>
      </c>
      <c r="C1" s="18"/>
      <c r="D1" s="18"/>
      <c r="E1" s="18"/>
      <c r="F1" s="18"/>
      <c r="G1" s="18"/>
      <c r="H1" s="18"/>
      <c r="I1" s="18"/>
    </row>
    <row r="2" spans="2:9" ht="31.5" customHeight="1">
      <c r="B2" s="7"/>
      <c r="C2" s="7"/>
      <c r="D2" s="7"/>
      <c r="E2" s="7"/>
      <c r="F2" s="7"/>
      <c r="G2" s="7"/>
      <c r="H2" s="7"/>
      <c r="I2" s="7" t="s">
        <v>24</v>
      </c>
    </row>
    <row r="3" spans="1:9" ht="70.5" customHeight="1">
      <c r="A3" s="8" t="s">
        <v>27</v>
      </c>
      <c r="B3" s="9" t="s">
        <v>28</v>
      </c>
      <c r="C3" s="9" t="s">
        <v>2</v>
      </c>
      <c r="D3" s="9" t="s">
        <v>29</v>
      </c>
      <c r="E3" s="9" t="s">
        <v>30</v>
      </c>
      <c r="F3" s="9" t="s">
        <v>31</v>
      </c>
      <c r="G3" s="9" t="s">
        <v>32</v>
      </c>
      <c r="H3" s="9" t="s">
        <v>33</v>
      </c>
      <c r="I3" s="9" t="s">
        <v>34</v>
      </c>
    </row>
    <row r="4" spans="1:9" ht="49.5">
      <c r="A4" s="10" t="s">
        <v>35</v>
      </c>
      <c r="B4" s="10" t="s">
        <v>36</v>
      </c>
      <c r="C4" s="11" t="s">
        <v>37</v>
      </c>
      <c r="D4" s="10">
        <v>40287100</v>
      </c>
      <c r="E4" s="12">
        <v>49536000</v>
      </c>
      <c r="F4" s="12">
        <v>6290800</v>
      </c>
      <c r="G4" s="10">
        <v>7282523.1</v>
      </c>
      <c r="H4" s="14">
        <f>G4-F4</f>
        <v>991723.0999999996</v>
      </c>
      <c r="I4" s="14">
        <f>G4/F4*100</f>
        <v>115.76465791314298</v>
      </c>
    </row>
    <row r="5" spans="1:9" ht="75">
      <c r="A5" s="10" t="s">
        <v>35</v>
      </c>
      <c r="B5" s="10" t="s">
        <v>38</v>
      </c>
      <c r="C5" s="11" t="s">
        <v>39</v>
      </c>
      <c r="D5" s="10">
        <v>1447000</v>
      </c>
      <c r="E5" s="12">
        <v>726800</v>
      </c>
      <c r="F5" s="12">
        <v>121080</v>
      </c>
      <c r="G5" s="10">
        <v>175911</v>
      </c>
      <c r="H5" s="14">
        <f aca="true" t="shared" si="0" ref="H5:H46">G5-F5</f>
        <v>54831</v>
      </c>
      <c r="I5" s="14">
        <f aca="true" t="shared" si="1" ref="I5:I46">G5/F5*100</f>
        <v>145.28493557978197</v>
      </c>
    </row>
    <row r="6" spans="1:9" ht="49.5">
      <c r="A6" s="10" t="s">
        <v>35</v>
      </c>
      <c r="B6" s="10" t="s">
        <v>40</v>
      </c>
      <c r="C6" s="11" t="s">
        <v>41</v>
      </c>
      <c r="D6" s="10">
        <v>10214000</v>
      </c>
      <c r="E6" s="12">
        <v>12939700</v>
      </c>
      <c r="F6" s="12">
        <v>1550000</v>
      </c>
      <c r="G6" s="10">
        <v>1355761.5</v>
      </c>
      <c r="H6" s="14">
        <f t="shared" si="0"/>
        <v>-194238.5</v>
      </c>
      <c r="I6" s="14">
        <f t="shared" si="1"/>
        <v>87.46848387096775</v>
      </c>
    </row>
    <row r="7" spans="1:9" ht="37.5">
      <c r="A7" s="10" t="s">
        <v>35</v>
      </c>
      <c r="B7" s="10" t="s">
        <v>42</v>
      </c>
      <c r="C7" s="11" t="s">
        <v>43</v>
      </c>
      <c r="D7" s="10">
        <v>1600000</v>
      </c>
      <c r="E7" s="12">
        <v>1849700</v>
      </c>
      <c r="F7" s="12">
        <v>151800</v>
      </c>
      <c r="G7" s="10">
        <v>154826.4</v>
      </c>
      <c r="H7" s="14">
        <f t="shared" si="0"/>
        <v>3026.399999999994</v>
      </c>
      <c r="I7" s="14">
        <f t="shared" si="1"/>
        <v>101.99367588932806</v>
      </c>
    </row>
    <row r="8" spans="1:9" ht="37.5">
      <c r="A8" s="10" t="s">
        <v>44</v>
      </c>
      <c r="B8" s="10" t="s">
        <v>45</v>
      </c>
      <c r="C8" s="11" t="s">
        <v>46</v>
      </c>
      <c r="D8" s="10">
        <v>50000</v>
      </c>
      <c r="E8" s="12">
        <v>40500</v>
      </c>
      <c r="F8" s="12">
        <v>20500</v>
      </c>
      <c r="G8" s="10">
        <v>2970</v>
      </c>
      <c r="H8" s="14">
        <f t="shared" si="0"/>
        <v>-17530</v>
      </c>
      <c r="I8" s="14">
        <f t="shared" si="1"/>
        <v>14.48780487804878</v>
      </c>
    </row>
    <row r="9" spans="1:9" ht="37.5">
      <c r="A9" s="10" t="s">
        <v>35</v>
      </c>
      <c r="B9" s="10" t="s">
        <v>47</v>
      </c>
      <c r="C9" s="11" t="s">
        <v>48</v>
      </c>
      <c r="D9" s="10">
        <v>12900</v>
      </c>
      <c r="E9" s="12">
        <v>16300</v>
      </c>
      <c r="F9" s="12">
        <v>4300</v>
      </c>
      <c r="G9" s="10">
        <v>4201.4</v>
      </c>
      <c r="H9" s="14">
        <f t="shared" si="0"/>
        <v>-98.60000000000036</v>
      </c>
      <c r="I9" s="14">
        <f t="shared" si="1"/>
        <v>97.70697674418604</v>
      </c>
    </row>
    <row r="10" spans="1:9" ht="24.75">
      <c r="A10" s="10" t="s">
        <v>49</v>
      </c>
      <c r="B10" s="10" t="s">
        <v>50</v>
      </c>
      <c r="C10" s="11" t="s">
        <v>51</v>
      </c>
      <c r="D10" s="10">
        <v>9900800</v>
      </c>
      <c r="E10" s="12">
        <v>27139000</v>
      </c>
      <c r="F10" s="12"/>
      <c r="G10" s="10">
        <v>4850049.6</v>
      </c>
      <c r="H10" s="14">
        <f t="shared" si="0"/>
        <v>4850049.6</v>
      </c>
      <c r="I10" s="14"/>
    </row>
    <row r="11" spans="1:9" ht="24.75">
      <c r="A11" s="10" t="s">
        <v>49</v>
      </c>
      <c r="B11" s="10" t="s">
        <v>52</v>
      </c>
      <c r="C11" s="11" t="s">
        <v>53</v>
      </c>
      <c r="D11" s="10">
        <v>304500</v>
      </c>
      <c r="E11" s="12">
        <v>680000</v>
      </c>
      <c r="F11" s="12">
        <v>113320</v>
      </c>
      <c r="G11" s="10">
        <v>132892.2</v>
      </c>
      <c r="H11" s="14">
        <f t="shared" si="0"/>
        <v>19572.20000000001</v>
      </c>
      <c r="I11" s="14">
        <f t="shared" si="1"/>
        <v>117.27162019061068</v>
      </c>
    </row>
    <row r="12" spans="1:9" ht="38.25">
      <c r="A12" s="10"/>
      <c r="B12" s="15">
        <v>13040200</v>
      </c>
      <c r="C12" s="11" t="s">
        <v>114</v>
      </c>
      <c r="D12" s="10"/>
      <c r="E12" s="12">
        <v>343000</v>
      </c>
      <c r="F12" s="12">
        <v>85750</v>
      </c>
      <c r="G12" s="10">
        <v>85750</v>
      </c>
      <c r="H12" s="14">
        <f t="shared" si="0"/>
        <v>0</v>
      </c>
      <c r="I12" s="14">
        <f t="shared" si="1"/>
        <v>100</v>
      </c>
    </row>
    <row r="13" spans="1:9" ht="12">
      <c r="A13" s="10" t="s">
        <v>49</v>
      </c>
      <c r="B13" s="10" t="s">
        <v>54</v>
      </c>
      <c r="C13" s="11" t="s">
        <v>55</v>
      </c>
      <c r="D13" s="10">
        <v>265000</v>
      </c>
      <c r="E13" s="12">
        <v>245000</v>
      </c>
      <c r="F13" s="12"/>
      <c r="G13" s="10"/>
      <c r="H13" s="14"/>
      <c r="I13" s="14"/>
    </row>
    <row r="14" spans="1:9" ht="12">
      <c r="A14" s="10" t="s">
        <v>49</v>
      </c>
      <c r="B14" s="10" t="s">
        <v>56</v>
      </c>
      <c r="C14" s="11" t="s">
        <v>55</v>
      </c>
      <c r="D14" s="10">
        <v>932000</v>
      </c>
      <c r="E14" s="12">
        <v>792000</v>
      </c>
      <c r="F14" s="12"/>
      <c r="G14" s="10"/>
      <c r="H14" s="14"/>
      <c r="I14" s="14"/>
    </row>
    <row r="15" spans="1:9" ht="37.5">
      <c r="A15" s="10" t="s">
        <v>49</v>
      </c>
      <c r="B15" s="10" t="s">
        <v>57</v>
      </c>
      <c r="C15" s="11" t="s">
        <v>58</v>
      </c>
      <c r="D15" s="10">
        <v>370000</v>
      </c>
      <c r="E15" s="12">
        <v>720000</v>
      </c>
      <c r="F15" s="12">
        <v>77200</v>
      </c>
      <c r="G15" s="10">
        <v>107524</v>
      </c>
      <c r="H15" s="14">
        <f t="shared" si="0"/>
        <v>30324</v>
      </c>
      <c r="I15" s="14">
        <f t="shared" si="1"/>
        <v>139.279792746114</v>
      </c>
    </row>
    <row r="16" spans="1:9" ht="49.5">
      <c r="A16" s="10" t="s">
        <v>49</v>
      </c>
      <c r="B16" s="10" t="s">
        <v>59</v>
      </c>
      <c r="C16" s="11" t="s">
        <v>60</v>
      </c>
      <c r="D16" s="10">
        <v>18600</v>
      </c>
      <c r="E16" s="12">
        <v>10300</v>
      </c>
      <c r="F16" s="12">
        <v>3600</v>
      </c>
      <c r="G16" s="10">
        <v>9491.1</v>
      </c>
      <c r="H16" s="14">
        <f t="shared" si="0"/>
        <v>5891.1</v>
      </c>
      <c r="I16" s="14">
        <f t="shared" si="1"/>
        <v>263.6416666666667</v>
      </c>
    </row>
    <row r="17" spans="1:9" ht="49.5">
      <c r="A17" s="10" t="s">
        <v>49</v>
      </c>
      <c r="B17" s="10" t="s">
        <v>61</v>
      </c>
      <c r="C17" s="11" t="s">
        <v>62</v>
      </c>
      <c r="D17" s="10">
        <v>130100</v>
      </c>
      <c r="E17" s="12">
        <v>169700</v>
      </c>
      <c r="F17" s="12"/>
      <c r="G17" s="10"/>
      <c r="H17" s="14"/>
      <c r="I17" s="14"/>
    </row>
    <row r="18" spans="1:9" ht="49.5">
      <c r="A18" s="10" t="s">
        <v>49</v>
      </c>
      <c r="B18" s="10" t="s">
        <v>63</v>
      </c>
      <c r="C18" s="11" t="s">
        <v>64</v>
      </c>
      <c r="D18" s="10">
        <v>787000</v>
      </c>
      <c r="E18" s="12">
        <v>895900</v>
      </c>
      <c r="F18" s="12"/>
      <c r="G18" s="10"/>
      <c r="H18" s="14"/>
      <c r="I18" s="14"/>
    </row>
    <row r="19" spans="1:9" ht="49.5">
      <c r="A19" s="10" t="s">
        <v>49</v>
      </c>
      <c r="B19" s="10" t="s">
        <v>65</v>
      </c>
      <c r="C19" s="11" t="s">
        <v>66</v>
      </c>
      <c r="D19" s="10">
        <v>545000</v>
      </c>
      <c r="E19" s="12">
        <v>950000</v>
      </c>
      <c r="F19" s="12">
        <v>153500</v>
      </c>
      <c r="G19" s="10">
        <v>231615.1</v>
      </c>
      <c r="H19" s="14">
        <f t="shared" si="0"/>
        <v>78115.1</v>
      </c>
      <c r="I19" s="14">
        <f t="shared" si="1"/>
        <v>150.88931596091206</v>
      </c>
    </row>
    <row r="20" spans="1:9" ht="12">
      <c r="A20" s="10" t="s">
        <v>49</v>
      </c>
      <c r="B20" s="10" t="s">
        <v>67</v>
      </c>
      <c r="C20" s="11" t="s">
        <v>68</v>
      </c>
      <c r="D20" s="10">
        <v>562000</v>
      </c>
      <c r="E20" s="12">
        <v>1443000</v>
      </c>
      <c r="F20" s="12">
        <v>175000</v>
      </c>
      <c r="G20" s="10">
        <v>239861.1</v>
      </c>
      <c r="H20" s="14">
        <f t="shared" si="0"/>
        <v>64861.100000000006</v>
      </c>
      <c r="I20" s="14">
        <f t="shared" si="1"/>
        <v>137.06348571428572</v>
      </c>
    </row>
    <row r="21" spans="1:9" ht="12">
      <c r="A21" s="10" t="s">
        <v>49</v>
      </c>
      <c r="B21" s="10" t="s">
        <v>69</v>
      </c>
      <c r="C21" s="11" t="s">
        <v>70</v>
      </c>
      <c r="D21" s="10">
        <v>13489400</v>
      </c>
      <c r="E21" s="12">
        <v>16067100</v>
      </c>
      <c r="F21" s="12">
        <v>2577850</v>
      </c>
      <c r="G21" s="10">
        <v>3455531.3</v>
      </c>
      <c r="H21" s="14">
        <f t="shared" si="0"/>
        <v>877681.2999999998</v>
      </c>
      <c r="I21" s="14">
        <f t="shared" si="1"/>
        <v>134.0470275617278</v>
      </c>
    </row>
    <row r="22" spans="1:9" ht="12">
      <c r="A22" s="10" t="s">
        <v>49</v>
      </c>
      <c r="B22" s="10" t="s">
        <v>71</v>
      </c>
      <c r="C22" s="11" t="s">
        <v>72</v>
      </c>
      <c r="D22" s="10">
        <v>2724200</v>
      </c>
      <c r="E22" s="12">
        <v>2895000</v>
      </c>
      <c r="F22" s="12">
        <v>2850</v>
      </c>
      <c r="G22" s="10">
        <v>9643</v>
      </c>
      <c r="H22" s="14">
        <f t="shared" si="0"/>
        <v>6793</v>
      </c>
      <c r="I22" s="14">
        <f t="shared" si="1"/>
        <v>338.35087719298247</v>
      </c>
    </row>
    <row r="23" spans="1:9" ht="12">
      <c r="A23" s="10" t="s">
        <v>49</v>
      </c>
      <c r="B23" s="10" t="s">
        <v>73</v>
      </c>
      <c r="C23" s="11" t="s">
        <v>74</v>
      </c>
      <c r="D23" s="10">
        <v>1759300</v>
      </c>
      <c r="E23" s="12">
        <v>2353500</v>
      </c>
      <c r="F23" s="12">
        <v>279800</v>
      </c>
      <c r="G23" s="10">
        <v>183911</v>
      </c>
      <c r="H23" s="14">
        <f t="shared" si="0"/>
        <v>-95889</v>
      </c>
      <c r="I23" s="14">
        <f t="shared" si="1"/>
        <v>65.72944960686205</v>
      </c>
    </row>
    <row r="24" spans="1:9" ht="12">
      <c r="A24" s="10" t="s">
        <v>49</v>
      </c>
      <c r="B24" s="10" t="s">
        <v>75</v>
      </c>
      <c r="C24" s="11" t="s">
        <v>76</v>
      </c>
      <c r="D24" s="10">
        <v>207600</v>
      </c>
      <c r="E24" s="12">
        <v>125000</v>
      </c>
      <c r="F24" s="12">
        <v>31250</v>
      </c>
      <c r="G24" s="10">
        <v>35416.7</v>
      </c>
      <c r="H24" s="14">
        <f t="shared" si="0"/>
        <v>4166.699999999997</v>
      </c>
      <c r="I24" s="14">
        <f t="shared" si="1"/>
        <v>113.33343999999998</v>
      </c>
    </row>
    <row r="25" spans="1:9" ht="24.75">
      <c r="A25" s="10" t="s">
        <v>44</v>
      </c>
      <c r="B25" s="10" t="s">
        <v>77</v>
      </c>
      <c r="C25" s="11" t="s">
        <v>78</v>
      </c>
      <c r="D25" s="10">
        <v>1000</v>
      </c>
      <c r="E25" s="12">
        <v>2800</v>
      </c>
      <c r="F25" s="12">
        <v>700</v>
      </c>
      <c r="G25" s="10">
        <v>240</v>
      </c>
      <c r="H25" s="14">
        <f t="shared" si="0"/>
        <v>-460</v>
      </c>
      <c r="I25" s="14">
        <f t="shared" si="1"/>
        <v>34.285714285714285</v>
      </c>
    </row>
    <row r="26" spans="1:9" ht="12">
      <c r="A26" s="10" t="s">
        <v>49</v>
      </c>
      <c r="B26" s="10" t="s">
        <v>79</v>
      </c>
      <c r="C26" s="11" t="s">
        <v>80</v>
      </c>
      <c r="D26" s="10">
        <v>441000</v>
      </c>
      <c r="E26" s="12">
        <v>472000</v>
      </c>
      <c r="F26" s="12">
        <v>72400</v>
      </c>
      <c r="G26" s="10">
        <v>193118.6</v>
      </c>
      <c r="H26" s="14">
        <f t="shared" si="0"/>
        <v>120718.6</v>
      </c>
      <c r="I26" s="14">
        <f t="shared" si="1"/>
        <v>266.7383977900553</v>
      </c>
    </row>
    <row r="27" spans="1:9" ht="12">
      <c r="A27" s="10" t="s">
        <v>49</v>
      </c>
      <c r="B27" s="10" t="s">
        <v>81</v>
      </c>
      <c r="C27" s="11" t="s">
        <v>82</v>
      </c>
      <c r="D27" s="10">
        <v>4618000</v>
      </c>
      <c r="E27" s="12">
        <v>7358000</v>
      </c>
      <c r="F27" s="12">
        <v>1580000</v>
      </c>
      <c r="G27" s="10">
        <v>1670852.1</v>
      </c>
      <c r="H27" s="14">
        <f t="shared" si="0"/>
        <v>90852.1000000001</v>
      </c>
      <c r="I27" s="14">
        <f t="shared" si="1"/>
        <v>105.75013291139241</v>
      </c>
    </row>
    <row r="28" spans="1:9" ht="75">
      <c r="A28" s="10" t="s">
        <v>49</v>
      </c>
      <c r="B28" s="10" t="s">
        <v>83</v>
      </c>
      <c r="C28" s="11" t="s">
        <v>84</v>
      </c>
      <c r="D28" s="10">
        <v>11963800</v>
      </c>
      <c r="E28" s="12">
        <v>12597900</v>
      </c>
      <c r="F28" s="12">
        <v>2965200</v>
      </c>
      <c r="G28" s="10">
        <v>2168543.3</v>
      </c>
      <c r="H28" s="14">
        <f t="shared" si="0"/>
        <v>-796656.7000000002</v>
      </c>
      <c r="I28" s="14">
        <f t="shared" si="1"/>
        <v>73.1331208687441</v>
      </c>
    </row>
    <row r="29" spans="1:9" ht="12">
      <c r="A29" s="10" t="s">
        <v>44</v>
      </c>
      <c r="B29" s="10" t="s">
        <v>85</v>
      </c>
      <c r="C29" s="11" t="s">
        <v>86</v>
      </c>
      <c r="D29" s="10">
        <v>11000</v>
      </c>
      <c r="E29" s="12">
        <v>11000</v>
      </c>
      <c r="F29" s="12"/>
      <c r="G29" s="10"/>
      <c r="H29" s="14"/>
      <c r="I29" s="14"/>
    </row>
    <row r="30" spans="1:9" ht="49.5">
      <c r="A30" s="10" t="s">
        <v>49</v>
      </c>
      <c r="B30" s="10" t="s">
        <v>87</v>
      </c>
      <c r="C30" s="11" t="s">
        <v>88</v>
      </c>
      <c r="D30" s="10">
        <v>30000</v>
      </c>
      <c r="E30" s="12">
        <v>31000</v>
      </c>
      <c r="F30" s="12">
        <v>2500</v>
      </c>
      <c r="G30" s="10"/>
      <c r="H30" s="14">
        <f t="shared" si="0"/>
        <v>-2500</v>
      </c>
      <c r="I30" s="14"/>
    </row>
    <row r="31" spans="1:9" ht="75">
      <c r="A31" s="10"/>
      <c r="B31" s="17">
        <v>21082400</v>
      </c>
      <c r="C31" s="11" t="s">
        <v>120</v>
      </c>
      <c r="D31" s="10"/>
      <c r="E31" s="12"/>
      <c r="F31" s="12"/>
      <c r="G31" s="10">
        <v>650</v>
      </c>
      <c r="H31" s="14">
        <f t="shared" si="0"/>
        <v>650</v>
      </c>
      <c r="I31" s="14"/>
    </row>
    <row r="32" spans="1:9" ht="49.5">
      <c r="A32" s="10" t="s">
        <v>35</v>
      </c>
      <c r="B32" s="10" t="s">
        <v>89</v>
      </c>
      <c r="C32" s="11" t="s">
        <v>90</v>
      </c>
      <c r="D32" s="10">
        <v>40000</v>
      </c>
      <c r="E32" s="12">
        <v>42000</v>
      </c>
      <c r="F32" s="12">
        <v>5000</v>
      </c>
      <c r="G32" s="10">
        <v>9724</v>
      </c>
      <c r="H32" s="14">
        <f t="shared" si="0"/>
        <v>4724</v>
      </c>
      <c r="I32" s="14">
        <f t="shared" si="1"/>
        <v>194.48000000000002</v>
      </c>
    </row>
    <row r="33" spans="1:9" ht="24.75">
      <c r="A33" s="10" t="s">
        <v>49</v>
      </c>
      <c r="B33" s="10" t="s">
        <v>91</v>
      </c>
      <c r="C33" s="11" t="s">
        <v>92</v>
      </c>
      <c r="D33" s="10">
        <v>350000</v>
      </c>
      <c r="E33" s="12">
        <v>365000</v>
      </c>
      <c r="F33" s="12">
        <v>60800</v>
      </c>
      <c r="G33" s="10">
        <v>67591.5</v>
      </c>
      <c r="H33" s="14">
        <f t="shared" si="0"/>
        <v>6791.5</v>
      </c>
      <c r="I33" s="14">
        <f t="shared" si="1"/>
        <v>111.17023026315789</v>
      </c>
    </row>
    <row r="34" spans="1:9" ht="37.5">
      <c r="A34" s="10" t="s">
        <v>49</v>
      </c>
      <c r="B34" s="10" t="s">
        <v>93</v>
      </c>
      <c r="C34" s="11" t="s">
        <v>94</v>
      </c>
      <c r="D34" s="10">
        <v>500000</v>
      </c>
      <c r="E34" s="12">
        <v>600000</v>
      </c>
      <c r="F34" s="12">
        <v>100000</v>
      </c>
      <c r="G34" s="10">
        <v>182070</v>
      </c>
      <c r="H34" s="14">
        <f t="shared" si="0"/>
        <v>82070</v>
      </c>
      <c r="I34" s="14">
        <f t="shared" si="1"/>
        <v>182.07</v>
      </c>
    </row>
    <row r="35" spans="1:9" ht="113.25">
      <c r="A35" s="10"/>
      <c r="B35" s="15">
        <v>22012900</v>
      </c>
      <c r="C35" s="11" t="s">
        <v>115</v>
      </c>
      <c r="D35" s="10"/>
      <c r="E35" s="12">
        <v>2300</v>
      </c>
      <c r="F35" s="12"/>
      <c r="G35" s="10">
        <v>60</v>
      </c>
      <c r="H35" s="14">
        <v>60</v>
      </c>
      <c r="I35" s="14"/>
    </row>
    <row r="36" spans="1:9" ht="49.5">
      <c r="A36" s="10" t="s">
        <v>44</v>
      </c>
      <c r="B36" s="10" t="s">
        <v>95</v>
      </c>
      <c r="C36" s="16" t="s">
        <v>116</v>
      </c>
      <c r="D36" s="10">
        <v>50000</v>
      </c>
      <c r="E36" s="12">
        <v>167200</v>
      </c>
      <c r="F36" s="12">
        <v>24800</v>
      </c>
      <c r="G36" s="10">
        <v>40304.5</v>
      </c>
      <c r="H36" s="14">
        <f t="shared" si="0"/>
        <v>15504.5</v>
      </c>
      <c r="I36" s="14">
        <f t="shared" si="1"/>
        <v>162.51814516129033</v>
      </c>
    </row>
    <row r="37" spans="1:9" ht="49.5">
      <c r="A37" s="10" t="s">
        <v>35</v>
      </c>
      <c r="B37" s="10" t="s">
        <v>96</v>
      </c>
      <c r="C37" s="11" t="s">
        <v>97</v>
      </c>
      <c r="D37" s="10">
        <v>47800</v>
      </c>
      <c r="E37" s="12">
        <v>52500</v>
      </c>
      <c r="F37" s="12">
        <v>8750</v>
      </c>
      <c r="G37" s="10">
        <v>15001.1</v>
      </c>
      <c r="H37" s="14">
        <f t="shared" si="0"/>
        <v>6251.1</v>
      </c>
      <c r="I37" s="14">
        <f t="shared" si="1"/>
        <v>171.44114285714286</v>
      </c>
    </row>
    <row r="38" spans="1:9" ht="49.5">
      <c r="A38" s="10" t="s">
        <v>35</v>
      </c>
      <c r="B38" s="10" t="s">
        <v>98</v>
      </c>
      <c r="C38" s="11" t="s">
        <v>99</v>
      </c>
      <c r="D38" s="10">
        <v>5500</v>
      </c>
      <c r="E38" s="12">
        <v>5200</v>
      </c>
      <c r="F38" s="12">
        <v>230</v>
      </c>
      <c r="G38" s="10">
        <v>655.9</v>
      </c>
      <c r="H38" s="14">
        <f t="shared" si="0"/>
        <v>425.9</v>
      </c>
      <c r="I38" s="14">
        <f t="shared" si="1"/>
        <v>285.17391304347825</v>
      </c>
    </row>
    <row r="39" spans="1:9" ht="12">
      <c r="A39" s="10" t="s">
        <v>44</v>
      </c>
      <c r="B39" s="10" t="s">
        <v>100</v>
      </c>
      <c r="C39" s="11" t="s">
        <v>101</v>
      </c>
      <c r="D39" s="10">
        <v>150000</v>
      </c>
      <c r="E39" s="12">
        <v>200000</v>
      </c>
      <c r="F39" s="12">
        <v>32700</v>
      </c>
      <c r="G39" s="10">
        <v>82300.7</v>
      </c>
      <c r="H39" s="14">
        <f t="shared" si="0"/>
        <v>49600.7</v>
      </c>
      <c r="I39" s="14">
        <f t="shared" si="1"/>
        <v>251.68409785932718</v>
      </c>
    </row>
    <row r="40" spans="1:9" ht="12">
      <c r="A40" s="10" t="s">
        <v>49</v>
      </c>
      <c r="B40" s="10" t="s">
        <v>102</v>
      </c>
      <c r="C40" s="11" t="s">
        <v>103</v>
      </c>
      <c r="D40" s="10">
        <v>3312800</v>
      </c>
      <c r="E40" s="12">
        <v>5886100</v>
      </c>
      <c r="F40" s="12">
        <v>981000</v>
      </c>
      <c r="G40" s="10">
        <v>981000</v>
      </c>
      <c r="H40" s="14"/>
      <c r="I40" s="14">
        <f t="shared" si="1"/>
        <v>100</v>
      </c>
    </row>
    <row r="41" spans="1:9" ht="24.75">
      <c r="A41" s="10" t="s">
        <v>49</v>
      </c>
      <c r="B41" s="10" t="s">
        <v>104</v>
      </c>
      <c r="C41" s="11" t="s">
        <v>105</v>
      </c>
      <c r="D41" s="10">
        <v>58677700</v>
      </c>
      <c r="E41" s="12">
        <v>60565700</v>
      </c>
      <c r="F41" s="12">
        <v>9327200</v>
      </c>
      <c r="G41" s="10">
        <v>9327200</v>
      </c>
      <c r="H41" s="14"/>
      <c r="I41" s="14">
        <f t="shared" si="1"/>
        <v>100</v>
      </c>
    </row>
    <row r="42" spans="1:9" ht="75.75">
      <c r="A42" s="10"/>
      <c r="B42" s="15">
        <v>41040200</v>
      </c>
      <c r="C42" s="11" t="s">
        <v>117</v>
      </c>
      <c r="D42" s="10"/>
      <c r="E42" s="12">
        <v>998300</v>
      </c>
      <c r="F42" s="12">
        <v>166400</v>
      </c>
      <c r="G42" s="10">
        <v>166400</v>
      </c>
      <c r="H42" s="14"/>
      <c r="I42" s="14">
        <f t="shared" si="1"/>
        <v>100</v>
      </c>
    </row>
    <row r="43" spans="1:9" ht="49.5">
      <c r="A43" s="10" t="s">
        <v>49</v>
      </c>
      <c r="B43" s="10" t="s">
        <v>106</v>
      </c>
      <c r="C43" s="11" t="s">
        <v>107</v>
      </c>
      <c r="D43" s="10">
        <v>743649</v>
      </c>
      <c r="E43" s="12">
        <v>1018820</v>
      </c>
      <c r="F43" s="12">
        <v>157342</v>
      </c>
      <c r="G43" s="10">
        <v>145551</v>
      </c>
      <c r="H43" s="14">
        <f t="shared" si="0"/>
        <v>-11791</v>
      </c>
      <c r="I43" s="14">
        <f t="shared" si="1"/>
        <v>92.506133136734</v>
      </c>
    </row>
    <row r="44" spans="1:9" ht="12">
      <c r="A44" s="10" t="s">
        <v>49</v>
      </c>
      <c r="B44" s="10" t="s">
        <v>108</v>
      </c>
      <c r="C44" s="11" t="s">
        <v>109</v>
      </c>
      <c r="D44" s="10">
        <v>479600</v>
      </c>
      <c r="E44" s="12">
        <v>388241</v>
      </c>
      <c r="F44" s="12"/>
      <c r="G44" s="10"/>
      <c r="H44" s="12"/>
      <c r="I44" s="14"/>
    </row>
    <row r="45" spans="1:9" ht="12">
      <c r="A45" s="10" t="s">
        <v>49</v>
      </c>
      <c r="B45" s="10" t="s">
        <v>110</v>
      </c>
      <c r="C45" s="13" t="s">
        <v>111</v>
      </c>
      <c r="D45" s="10">
        <v>104158200</v>
      </c>
      <c r="E45" s="12">
        <f>E4+E5+E6+E7+E8+E9+E10+E11+E12+E13+E14+E15+E16+E17+E18+E19+E20+E21+E22+E23+E24+E25+E26+E27+E28+E29+E30+E32+E33+E34+E35+E36+E37+E38+E39+E31</f>
        <v>141844400</v>
      </c>
      <c r="F45" s="12">
        <f>F4+F5+F6+F7+F8+F9+F10+F11+F12+F13+F14+F15+F16+F17+F18+F19+F20+F21+F22+F23+F24+F25+F26+F27+F28+F29+F30+F32+F33+F34+F35+F36+F37+F38+F39+F31</f>
        <v>16491680</v>
      </c>
      <c r="G45" s="10">
        <f>G4+G5+G6+G7+G8+G9+G10+G11+G12+G13+G14+G15+G16+G17+G18+G19+G20+G21+G22+G23+G24+G25+G26+G27+G28+G29+G30+G32+G33+G34+G35+G36+G37+G38+G39+G31</f>
        <v>22748990.2</v>
      </c>
      <c r="H45" s="14">
        <f t="shared" si="0"/>
        <v>6257310.199999999</v>
      </c>
      <c r="I45" s="14">
        <f t="shared" si="1"/>
        <v>137.94222420032406</v>
      </c>
    </row>
    <row r="46" spans="1:9" ht="12">
      <c r="A46" s="10" t="s">
        <v>49</v>
      </c>
      <c r="B46" s="10" t="s">
        <v>110</v>
      </c>
      <c r="C46" s="13" t="s">
        <v>112</v>
      </c>
      <c r="D46" s="10">
        <v>168095502</v>
      </c>
      <c r="E46" s="12">
        <f>E45+E40+E41+E42+E43+E44</f>
        <v>210701561</v>
      </c>
      <c r="F46" s="12">
        <f>F45+F40+F41+F42+F43+F44</f>
        <v>27123622</v>
      </c>
      <c r="G46" s="10">
        <f>G45+G40+G41+G42+G43+G44</f>
        <v>33369141.2</v>
      </c>
      <c r="H46" s="14">
        <f t="shared" si="0"/>
        <v>6245519.199999999</v>
      </c>
      <c r="I46" s="14">
        <f t="shared" si="1"/>
        <v>123.0261253456489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B1">
      <selection activeCell="G23" sqref="G23"/>
    </sheetView>
  </sheetViews>
  <sheetFormatPr defaultColWidth="9.00390625" defaultRowHeight="12.75"/>
  <cols>
    <col min="1" max="1" width="8.875" style="0" hidden="1" customWidth="1"/>
    <col min="2" max="2" width="8.50390625" style="0" customWidth="1"/>
    <col min="3" max="3" width="30.00390625" style="0" customWidth="1"/>
    <col min="4" max="4" width="12.50390625" style="0" customWidth="1"/>
    <col min="5" max="5" width="11.00390625" style="0" customWidth="1"/>
    <col min="6" max="6" width="12.375" style="0" customWidth="1"/>
    <col min="7" max="7" width="13.50390625" style="0" customWidth="1"/>
    <col min="8" max="8" width="11.625" style="0" customWidth="1"/>
  </cols>
  <sheetData>
    <row r="1" spans="1:3" ht="9.75" customHeight="1">
      <c r="A1" s="1"/>
      <c r="B1" s="22"/>
      <c r="C1" s="22"/>
    </row>
    <row r="2" spans="1:13" ht="41.25" customHeight="1">
      <c r="A2" s="1"/>
      <c r="B2" s="23" t="s">
        <v>113</v>
      </c>
      <c r="C2" s="23"/>
      <c r="D2" s="23"/>
      <c r="E2" s="23"/>
      <c r="F2" s="23"/>
      <c r="G2" s="23"/>
      <c r="H2" s="23"/>
      <c r="I2" s="2"/>
      <c r="J2" s="2"/>
      <c r="K2" s="2"/>
      <c r="L2" s="2"/>
      <c r="M2" s="2"/>
    </row>
    <row r="3" spans="1:13" ht="15" customHeight="1">
      <c r="A3" s="1"/>
      <c r="B3" s="24" t="s">
        <v>118</v>
      </c>
      <c r="C3" s="24"/>
      <c r="D3" s="24"/>
      <c r="E3" s="24"/>
      <c r="F3" s="24"/>
      <c r="G3" s="24"/>
      <c r="H3" s="24"/>
      <c r="I3" s="4"/>
      <c r="J3" s="4"/>
      <c r="K3" s="4"/>
      <c r="L3" s="4"/>
      <c r="M3" s="4"/>
    </row>
    <row r="4" spans="1:8" ht="12" customHeight="1">
      <c r="A4" s="1"/>
      <c r="B4" s="22"/>
      <c r="C4" s="22"/>
      <c r="H4" t="s">
        <v>24</v>
      </c>
    </row>
    <row r="5" spans="1:8" ht="13.5" customHeight="1">
      <c r="A5" s="1"/>
      <c r="B5" s="25" t="s">
        <v>1</v>
      </c>
      <c r="C5" s="25" t="s">
        <v>2</v>
      </c>
      <c r="D5" s="26" t="s">
        <v>22</v>
      </c>
      <c r="E5" s="19" t="s">
        <v>23</v>
      </c>
      <c r="F5" s="19" t="s">
        <v>3</v>
      </c>
      <c r="G5" s="19" t="s">
        <v>26</v>
      </c>
      <c r="H5" s="19" t="s">
        <v>25</v>
      </c>
    </row>
    <row r="6" spans="1:8" ht="88.5" customHeight="1">
      <c r="A6" s="1"/>
      <c r="B6" s="25"/>
      <c r="C6" s="25"/>
      <c r="D6" s="27"/>
      <c r="E6" s="19"/>
      <c r="F6" s="19"/>
      <c r="G6" s="19"/>
      <c r="H6" s="19"/>
    </row>
    <row r="7" spans="1:8" ht="23.25" customHeight="1">
      <c r="A7" s="1"/>
      <c r="B7" s="3" t="s">
        <v>4</v>
      </c>
      <c r="C7" s="3" t="s">
        <v>5</v>
      </c>
      <c r="D7" s="5">
        <v>34112892</v>
      </c>
      <c r="E7" s="5">
        <v>5801870</v>
      </c>
      <c r="F7" s="6">
        <v>4276178.91</v>
      </c>
      <c r="G7" s="6">
        <f>F7-E7</f>
        <v>-1525691.0899999999</v>
      </c>
      <c r="H7" s="6">
        <f>F7/E7*100</f>
        <v>73.70345957424072</v>
      </c>
    </row>
    <row r="8" spans="1:8" ht="20.25" customHeight="1">
      <c r="A8" s="1"/>
      <c r="B8" s="3" t="s">
        <v>6</v>
      </c>
      <c r="C8" s="3" t="s">
        <v>0</v>
      </c>
      <c r="D8" s="5">
        <v>138418211</v>
      </c>
      <c r="E8" s="5">
        <v>29858337</v>
      </c>
      <c r="F8" s="6">
        <v>21804100.18</v>
      </c>
      <c r="G8" s="6">
        <f>F8-E8</f>
        <v>-8054236.82</v>
      </c>
      <c r="H8" s="6">
        <f aca="true" t="shared" si="0" ref="H8:H14">F8/E8*100</f>
        <v>73.02516607003263</v>
      </c>
    </row>
    <row r="9" spans="1:8" ht="17.25" customHeight="1">
      <c r="A9" s="1"/>
      <c r="B9" s="3" t="s">
        <v>7</v>
      </c>
      <c r="C9" s="3" t="s">
        <v>8</v>
      </c>
      <c r="D9" s="5">
        <v>9613635</v>
      </c>
      <c r="E9" s="5">
        <v>3573956</v>
      </c>
      <c r="F9" s="6">
        <v>1447647.36</v>
      </c>
      <c r="G9" s="6">
        <f aca="true" t="shared" si="1" ref="G9:G14">F9-E9</f>
        <v>-2126308.6399999997</v>
      </c>
      <c r="H9" s="6">
        <f t="shared" si="0"/>
        <v>40.50546117523551</v>
      </c>
    </row>
    <row r="10" spans="1:8" ht="34.5" customHeight="1">
      <c r="A10" s="1"/>
      <c r="B10" s="3" t="s">
        <v>9</v>
      </c>
      <c r="C10" s="3" t="s">
        <v>10</v>
      </c>
      <c r="D10" s="5">
        <v>7395041</v>
      </c>
      <c r="E10" s="5">
        <v>1050651</v>
      </c>
      <c r="F10" s="6">
        <v>966312.2</v>
      </c>
      <c r="G10" s="6">
        <f t="shared" si="1"/>
        <v>-84338.80000000005</v>
      </c>
      <c r="H10" s="6">
        <f t="shared" si="0"/>
        <v>91.97271025297648</v>
      </c>
    </row>
    <row r="11" spans="1:8" ht="19.5" customHeight="1">
      <c r="A11" s="1"/>
      <c r="B11" s="3" t="s">
        <v>11</v>
      </c>
      <c r="C11" s="3" t="s">
        <v>12</v>
      </c>
      <c r="D11" s="5">
        <v>956449</v>
      </c>
      <c r="E11" s="5">
        <v>1906786</v>
      </c>
      <c r="F11" s="6">
        <v>1165811.58</v>
      </c>
      <c r="G11" s="6">
        <f t="shared" si="1"/>
        <v>-740974.4199999999</v>
      </c>
      <c r="H11" s="6">
        <f t="shared" si="0"/>
        <v>61.14013738300995</v>
      </c>
    </row>
    <row r="12" spans="1:8" ht="22.5" customHeight="1">
      <c r="A12" s="1"/>
      <c r="B12" s="3" t="s">
        <v>13</v>
      </c>
      <c r="C12" s="3" t="s">
        <v>14</v>
      </c>
      <c r="D12" s="5">
        <v>895035</v>
      </c>
      <c r="E12" s="5">
        <v>203924</v>
      </c>
      <c r="F12" s="6">
        <v>148322.7</v>
      </c>
      <c r="G12" s="6">
        <f t="shared" si="1"/>
        <v>-55601.29999999999</v>
      </c>
      <c r="H12" s="6">
        <f t="shared" si="0"/>
        <v>72.73430297561838</v>
      </c>
    </row>
    <row r="13" spans="1:8" ht="30.75" customHeight="1">
      <c r="A13" s="1"/>
      <c r="B13" s="3" t="s">
        <v>15</v>
      </c>
      <c r="C13" s="3" t="s">
        <v>16</v>
      </c>
      <c r="D13" s="5">
        <v>11346710</v>
      </c>
      <c r="E13" s="5">
        <v>1649951</v>
      </c>
      <c r="F13" s="6">
        <v>981466.7</v>
      </c>
      <c r="G13" s="6">
        <f t="shared" si="1"/>
        <v>-668484.3</v>
      </c>
      <c r="H13" s="6">
        <f t="shared" si="0"/>
        <v>59.48459681529936</v>
      </c>
    </row>
    <row r="14" spans="1:8" ht="18.75" customHeight="1">
      <c r="A14" s="1"/>
      <c r="B14" s="3" t="s">
        <v>17</v>
      </c>
      <c r="C14" s="3" t="s">
        <v>18</v>
      </c>
      <c r="D14" s="5">
        <v>310700</v>
      </c>
      <c r="E14" s="5">
        <v>154100</v>
      </c>
      <c r="F14" s="6">
        <v>28896</v>
      </c>
      <c r="G14" s="6">
        <f t="shared" si="1"/>
        <v>-125204</v>
      </c>
      <c r="H14" s="6">
        <f t="shared" si="0"/>
        <v>18.7514600908501</v>
      </c>
    </row>
    <row r="15" spans="1:8" ht="18" customHeight="1">
      <c r="A15" s="1"/>
      <c r="B15" s="3" t="s">
        <v>19</v>
      </c>
      <c r="C15" s="3" t="s">
        <v>20</v>
      </c>
      <c r="D15" s="5">
        <v>100000</v>
      </c>
      <c r="E15" s="5"/>
      <c r="F15" s="6"/>
      <c r="G15" s="6"/>
      <c r="H15" s="6"/>
    </row>
    <row r="16" spans="1:8" ht="24.75" customHeight="1">
      <c r="A16" s="1"/>
      <c r="B16" s="20" t="s">
        <v>21</v>
      </c>
      <c r="C16" s="21"/>
      <c r="D16" s="5">
        <f>D7+D8+D9+D10+D11+D12+D13+D14+D15</f>
        <v>203148673</v>
      </c>
      <c r="E16" s="5">
        <f>E7+E8+E9+E10+E11+E12+E13+E14+E15</f>
        <v>44199575</v>
      </c>
      <c r="F16" s="6">
        <f>F7+F8+F9+F10+F11+F12+F13+F14+F15</f>
        <v>30818735.629999995</v>
      </c>
      <c r="G16" s="6">
        <f>F16-E16</f>
        <v>-13380839.370000005</v>
      </c>
      <c r="H16" s="6">
        <f>F16/E16*100</f>
        <v>69.72631666707201</v>
      </c>
    </row>
  </sheetData>
  <sheetProtection/>
  <mergeCells count="12">
    <mergeCell ref="D5:D6"/>
    <mergeCell ref="E5:E6"/>
    <mergeCell ref="F5:F6"/>
    <mergeCell ref="G5:G6"/>
    <mergeCell ref="H5:H6"/>
    <mergeCell ref="B16:C16"/>
    <mergeCell ref="B1:C1"/>
    <mergeCell ref="B2:H2"/>
    <mergeCell ref="B3:H3"/>
    <mergeCell ref="B4:C4"/>
    <mergeCell ref="B5:B6"/>
    <mergeCell ref="C5:C6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USER</cp:lastModifiedBy>
  <cp:lastPrinted>2021-04-08T08:45:08Z</cp:lastPrinted>
  <dcterms:created xsi:type="dcterms:W3CDTF">2015-04-14T09:16:20Z</dcterms:created>
  <dcterms:modified xsi:type="dcterms:W3CDTF">2022-06-02T07:44:47Z</dcterms:modified>
  <cp:category/>
  <cp:version/>
  <cp:contentType/>
  <cp:contentStatus/>
</cp:coreProperties>
</file>