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<sst xmlns="http://schemas.openxmlformats.org/spreadsheetml/2006/main" count="165" uniqueCount="125">
  <si>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</si>
  <si>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</si>
  <si>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</si>
  <si>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</si>
  <si>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</si>
  <si>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</si>
  <si>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</si>
  <si>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</si>
  <si>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</si>
  <si>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</si>
  <si>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</si>
  <si>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</si>
  <si>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</si>
  <si>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</si>
  <si>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</si>
  <si>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</si>
  <si>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</si>
  <si>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</si>
  <si>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</si>
  <si>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</si>
  <si>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</si>
  <si>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</si>
  <si>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</si>
  <si>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</si>
  <si>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</si>
  <si>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% виконання до уточненого плану на звітний період</t>
  </si>
  <si>
    <t>(+-) відхилення до уточненого плану на звітний період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</si>
  <si>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</si>
  <si>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</si>
  <si>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</si>
  <si>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</si>
  <si>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</si>
  <si>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</si>
  <si>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</si>
  <si>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</si>
  <si>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</si>
  <si>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</si>
  <si>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</si>
  <si>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</si>
  <si>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</si>
  <si>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</si>
  <si>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</si>
  <si>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</si>
  <si>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</si>
  <si>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</si>
  <si>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</si>
  <si>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</si>
  <si>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</si>
  <si>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</si>
  <si>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</si>
  <si>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</si>
  <si>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</si>
  <si>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</si>
  <si>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</si>
  <si>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</si>
  <si>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</si>
  <si>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</si>
  <si>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</si>
  <si>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</si>
  <si>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</si>
  <si>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</si>
  <si>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</si>
  <si>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</si>
  <si>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</si>
  <si>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</si>
  <si>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</si>
  <si>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</si>
  <si>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</si>
  <si>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</si>
  <si>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</si>
  <si>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</si>
  <si>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</si>
  <si>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</si>
  <si>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</si>
  <si>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</si>
  <si>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</si>
  <si>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</si>
  <si>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</si>
  <si>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</si>
  <si>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</si>
  <si>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</si>
  <si>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</si>
  <si>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</si>
  <si>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</si>
  <si>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</si>
  <si>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</si>
  <si>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</si>
  <si>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</si>
  <si>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</si>
  <si>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</si>
  <si>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</si>
  <si>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</si>
  <si>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</si>
  <si>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</si>
  <si>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</si>
  <si>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</si>
  <si>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</si>
  <si>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</si>
  <si>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</si>
  <si>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</si>
  <si>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</si>
  <si>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</si>
  <si>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</si>
  <si>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</si>
  <si>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</si>
  <si>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</si>
  <si>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</si>
  <si>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</si>
  <si>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</si>
  <si>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</si>
  <si>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/>
  </si>
  <si>
    <t>Усього (без врахування трансфертів)</t>
  </si>
  <si>
    <t>Усього</t>
  </si>
  <si>
    <t>Аналіз виконання видаткової частини загального фонду бюджету                               Кегичівської селищної територіальної громади</t>
  </si>
  <si>
    <r>
      <t>Рентна плата за користування надрами в цілях, не пов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язаних з видобуванням корисних копалин</t>
    </r>
  </si>
  <si>
    <r>
      <t>Плата за скорочення термінів надання послуг у сфері державної реєстрації речових прав на нерукоме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послуг, пов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язаних з такою державною реєстрацією</t>
    </r>
  </si>
  <si>
    <t>Надходження від орендної плати за користування майновим комплексом та іншим майном, що перебуває в комунальній власності </t>
  </si>
  <si>
    <r>
      <t>Дотація з місцевого бюджету на здійснення переданих з державного бюджету видатків з утриманням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>я за рахунок відповідної дотації з державного бюджету</t>
    </r>
  </si>
  <si>
    <t>Кошти гарантійного та реєстраційного внесків,що визначені Законом України "Про оренду державного та комунального майна", які підлягають перерахуванню оператором електонного майданчика до відповідного бюджету</t>
  </si>
  <si>
    <t>Інша діяльність</t>
  </si>
  <si>
    <t>Міжбюджетні трансферти</t>
  </si>
  <si>
    <t xml:space="preserve">                           Аналіз виконання плану доходної частини загального фонду бюджету Кегичівської селищної територіальної громади за січень-травень 2022 року</t>
  </si>
  <si>
    <t>за січень-травень 2022 року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</si>
  <si>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</si>
  <si>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тдотації з державного бюджету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</si>
</sst>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  <numFmt numFmtId="196" formatCode="#0.0000"/>
    <numFmt numFmtId="197" formatCode="#0.00000"/>
    <numFmt numFmtId="198" formatCode="#0.000000"/>
    <numFmt numFmtId="199" formatCode="#0.0000000"/>
    <numFmt numFmtId="200" formatCode="[$-FC19]d\ mmmm\ yyyy\ &quot;г.&quot;"/>
  </numFmts>
  <fonts count="18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20" borderId="12" xfId="0" applyFill="1" applyBorder="1" applyAlignment="1">
      <alignment horizontal="center" wrapText="1"/>
    </xf>
    <xf numFmtId="0" fontId="0" fillId="20" borderId="12" xfId="0" applyFill="1" applyBorder="1" applyAlignment="1">
      <alignment horizontal="center" vertical="top" wrapText="1"/>
    </xf>
    <xf numFmtId="181" fontId="0" fillId="0" borderId="12" xfId="0" applyNumberFormat="1" applyBorder="1" applyAlignment="1">
      <alignment/>
    </xf>
    <xf numFmtId="181" fontId="0" fillId="0" borderId="12" xfId="0" applyNumberFormat="1" applyBorder="1" applyAlignment="1">
      <alignment wrapText="1"/>
    </xf>
    <xf numFmtId="181" fontId="12" fillId="0" borderId="12" xfId="0" applyNumberFormat="1" applyFont="1" applyBorder="1" applyAlignment="1">
      <alignment wrapText="1"/>
    </xf>
    <xf numFmtId="182" fontId="0" fillId="0" borderId="12" xfId="0" applyNumberFormat="1" applyBorder="1" applyAlignment="1">
      <alignment horizontal="left"/>
    </xf>
    <xf numFmtId="181" fontId="0" fillId="24" borderId="12" xfId="0" applyNumberFormat="1" applyFill="1" applyBorder="1" applyAlignment="1">
      <alignment wrapText="1"/>
    </xf>
    <xf numFmtId="1" fontId="0" fillId="0" borderId="12" xfId="0" applyNumberFormat="1" applyBorder="1" applyAlignment="1">
      <alignment/>
    </xf>
    <xf numFmtId="0" fontId="6" fillId="0" borderId="10" xfId="0" applyFont="1" applyBorder="1" applyAlignment="1" applyProtection="1">
      <alignment vertical="top" wrapText="1"/>
      <protection/>
    </xf>
    <xf numFmtId="182" fontId="0" fillId="24" borderId="12" xfId="0" applyNumberFormat="1" applyFill="1" applyBorder="1" applyAlignment="1">
      <alignment/>
    </xf>
    <xf numFmtId="181" fontId="0" fillId="24" borderId="12" xfId="0" applyNumberFormat="1" applyFill="1" applyBorder="1" applyAlignment="1">
      <alignment/>
    </xf>
    <xf numFmtId="183" fontId="0" fillId="24" borderId="12" xfId="0" applyNumberForma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B43">
      <selection activeCell="K29" sqref="K29"/>
    </sheetView>
  </sheetViews>
  <sheetFormatPr defaultColWidth="9.00390625" defaultRowHeight="12.75"/>
  <cols>
    <col min="1" max="1" width="0" style="0" hidden="1" customWidth="1"/>
    <col min="2" max="2" width="9.625" style="0" customWidth="1"/>
    <col min="3" max="3" width="34.875" style="0" customWidth="1"/>
    <col min="4" max="4" width="0.128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42.75" customHeight="1">
      <c r="B1" s="20" t="s">
        <v>121</v>
      </c>
      <c r="C1" s="20"/>
      <c r="D1" s="20"/>
      <c r="E1" s="20"/>
      <c r="F1" s="20"/>
      <c r="G1" s="20"/>
      <c r="H1" s="20"/>
      <c r="I1" s="20"/>
    </row>
    <row r="2" spans="2:9" ht="31.5" customHeight="1">
      <c r="B2" s="7"/>
      <c r="C2" s="7"/>
      <c r="D2" s="7"/>
      <c r="E2" s="7"/>
      <c r="F2" s="7"/>
      <c r="G2" s="7"/>
      <c r="H2" s="7"/>
      <c r="I2" s="7" t="s">
        <v>24</v>
      </c>
    </row>
    <row r="3" spans="1:9" ht="70.5" customHeight="1">
      <c r="A3" s="8" t="s">
        <v>27</v>
      </c>
      <c r="B3" s="9" t="s">
        <v>28</v>
      </c>
      <c r="C3" s="9" t="s">
        <v>2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</row>
    <row r="4" spans="1:9" ht="51">
      <c r="A4" s="10" t="s">
        <v>35</v>
      </c>
      <c r="B4" s="10" t="s">
        <v>36</v>
      </c>
      <c r="C4" s="11" t="s">
        <v>37</v>
      </c>
      <c r="D4" s="10">
        <v>40287100</v>
      </c>
      <c r="E4" s="17">
        <v>49536000</v>
      </c>
      <c r="F4" s="17">
        <v>17290800</v>
      </c>
      <c r="G4" s="18">
        <v>16926427</v>
      </c>
      <c r="H4" s="19">
        <f>G4-F4</f>
        <v>-364373</v>
      </c>
      <c r="I4" s="19">
        <f>G4/F4*100</f>
        <v>97.89267703055961</v>
      </c>
    </row>
    <row r="5" spans="1:9" ht="89.25">
      <c r="A5" s="10" t="s">
        <v>35</v>
      </c>
      <c r="B5" s="10" t="s">
        <v>38</v>
      </c>
      <c r="C5" s="11" t="s">
        <v>39</v>
      </c>
      <c r="D5" s="10">
        <v>1447000</v>
      </c>
      <c r="E5" s="17">
        <v>726800</v>
      </c>
      <c r="F5" s="17">
        <v>302790</v>
      </c>
      <c r="G5" s="18">
        <v>703198</v>
      </c>
      <c r="H5" s="19">
        <f aca="true" t="shared" si="0" ref="H5:H48">G5-F5</f>
        <v>400408</v>
      </c>
      <c r="I5" s="19">
        <f aca="true" t="shared" si="1" ref="I5:I48">G5/F5*100</f>
        <v>232.23950592820105</v>
      </c>
    </row>
    <row r="6" spans="1:9" ht="51">
      <c r="A6" s="10" t="s">
        <v>35</v>
      </c>
      <c r="B6" s="10" t="s">
        <v>40</v>
      </c>
      <c r="C6" s="11" t="s">
        <v>41</v>
      </c>
      <c r="D6" s="10">
        <v>10214000</v>
      </c>
      <c r="E6" s="17">
        <v>12939700</v>
      </c>
      <c r="F6" s="17">
        <v>2930300</v>
      </c>
      <c r="G6" s="18">
        <v>1808337</v>
      </c>
      <c r="H6" s="19">
        <f t="shared" si="0"/>
        <v>-1121963</v>
      </c>
      <c r="I6" s="19">
        <f t="shared" si="1"/>
        <v>61.71166774732962</v>
      </c>
    </row>
    <row r="7" spans="1:9" ht="38.25">
      <c r="A7" s="10" t="s">
        <v>35</v>
      </c>
      <c r="B7" s="10" t="s">
        <v>42</v>
      </c>
      <c r="C7" s="11" t="s">
        <v>43</v>
      </c>
      <c r="D7" s="10">
        <v>1600000</v>
      </c>
      <c r="E7" s="17">
        <v>1849700</v>
      </c>
      <c r="F7" s="17">
        <v>683300</v>
      </c>
      <c r="G7" s="18">
        <v>295657</v>
      </c>
      <c r="H7" s="19">
        <f t="shared" si="0"/>
        <v>-387643</v>
      </c>
      <c r="I7" s="19">
        <f t="shared" si="1"/>
        <v>43.26898873115761</v>
      </c>
    </row>
    <row r="8" spans="1:9" ht="38.25">
      <c r="A8" s="10" t="s">
        <v>44</v>
      </c>
      <c r="B8" s="10" t="s">
        <v>45</v>
      </c>
      <c r="C8" s="11" t="s">
        <v>46</v>
      </c>
      <c r="D8" s="10">
        <v>50000</v>
      </c>
      <c r="E8" s="17">
        <v>40500</v>
      </c>
      <c r="F8" s="17">
        <v>40500</v>
      </c>
      <c r="G8" s="18">
        <v>34970</v>
      </c>
      <c r="H8" s="19">
        <f t="shared" si="0"/>
        <v>-5530</v>
      </c>
      <c r="I8" s="19">
        <f t="shared" si="1"/>
        <v>86.34567901234568</v>
      </c>
    </row>
    <row r="9" spans="1:9" ht="51">
      <c r="A9" s="10" t="s">
        <v>35</v>
      </c>
      <c r="B9" s="10" t="s">
        <v>47</v>
      </c>
      <c r="C9" s="11" t="s">
        <v>48</v>
      </c>
      <c r="D9" s="10">
        <v>12900</v>
      </c>
      <c r="E9" s="17">
        <v>16300</v>
      </c>
      <c r="F9" s="17">
        <v>7712</v>
      </c>
      <c r="G9" s="18">
        <v>6349</v>
      </c>
      <c r="H9" s="19">
        <f t="shared" si="0"/>
        <v>-1363</v>
      </c>
      <c r="I9" s="19">
        <f t="shared" si="1"/>
        <v>82.32624481327801</v>
      </c>
    </row>
    <row r="10" spans="1:9" ht="38.25">
      <c r="A10" s="10" t="s">
        <v>49</v>
      </c>
      <c r="B10" s="10" t="s">
        <v>50</v>
      </c>
      <c r="C10" s="11" t="s">
        <v>51</v>
      </c>
      <c r="D10" s="10">
        <v>9900800</v>
      </c>
      <c r="E10" s="17">
        <v>27139000</v>
      </c>
      <c r="F10" s="17">
        <v>6030800</v>
      </c>
      <c r="G10" s="18">
        <v>16543472</v>
      </c>
      <c r="H10" s="19">
        <f t="shared" si="0"/>
        <v>10512672</v>
      </c>
      <c r="I10" s="19">
        <f t="shared" si="1"/>
        <v>274.31637593685747</v>
      </c>
    </row>
    <row r="11" spans="1:9" ht="38.25">
      <c r="A11" s="10" t="s">
        <v>49</v>
      </c>
      <c r="B11" s="10" t="s">
        <v>52</v>
      </c>
      <c r="C11" s="11" t="s">
        <v>53</v>
      </c>
      <c r="D11" s="10">
        <v>304500</v>
      </c>
      <c r="E11" s="17">
        <v>680000</v>
      </c>
      <c r="F11" s="17">
        <v>283300</v>
      </c>
      <c r="G11" s="18">
        <v>407425</v>
      </c>
      <c r="H11" s="19">
        <f t="shared" si="0"/>
        <v>124125</v>
      </c>
      <c r="I11" s="19">
        <f t="shared" si="1"/>
        <v>143.81397811507236</v>
      </c>
    </row>
    <row r="12" spans="1:9" ht="38.25">
      <c r="A12" s="10"/>
      <c r="B12" s="13">
        <v>13040200</v>
      </c>
      <c r="C12" s="11" t="s">
        <v>114</v>
      </c>
      <c r="D12" s="10"/>
      <c r="E12" s="17">
        <v>343000</v>
      </c>
      <c r="F12" s="17">
        <v>171500</v>
      </c>
      <c r="G12" s="18">
        <v>183750</v>
      </c>
      <c r="H12" s="19">
        <f t="shared" si="0"/>
        <v>12250</v>
      </c>
      <c r="I12" s="19">
        <f t="shared" si="1"/>
        <v>107.14285714285714</v>
      </c>
    </row>
    <row r="13" spans="1:9" ht="12.75">
      <c r="A13" s="10" t="s">
        <v>49</v>
      </c>
      <c r="B13" s="10" t="s">
        <v>54</v>
      </c>
      <c r="C13" s="11" t="s">
        <v>55</v>
      </c>
      <c r="D13" s="10">
        <v>265000</v>
      </c>
      <c r="E13" s="17">
        <v>245000</v>
      </c>
      <c r="F13" s="17">
        <v>86908</v>
      </c>
      <c r="G13" s="18">
        <v>25227</v>
      </c>
      <c r="H13" s="19">
        <f t="shared" si="0"/>
        <v>-61681</v>
      </c>
      <c r="I13" s="19">
        <f t="shared" si="1"/>
        <v>29.027247203939798</v>
      </c>
    </row>
    <row r="14" spans="1:9" ht="12.75">
      <c r="A14" s="10" t="s">
        <v>49</v>
      </c>
      <c r="B14" s="10" t="s">
        <v>56</v>
      </c>
      <c r="C14" s="11" t="s">
        <v>55</v>
      </c>
      <c r="D14" s="10">
        <v>932000</v>
      </c>
      <c r="E14" s="17">
        <v>792000</v>
      </c>
      <c r="F14" s="17">
        <v>280500</v>
      </c>
      <c r="G14" s="18">
        <v>85234</v>
      </c>
      <c r="H14" s="19">
        <f t="shared" si="0"/>
        <v>-195266</v>
      </c>
      <c r="I14" s="19">
        <f t="shared" si="1"/>
        <v>30.386452762923348</v>
      </c>
    </row>
    <row r="15" spans="1:9" ht="51">
      <c r="A15" s="10" t="s">
        <v>49</v>
      </c>
      <c r="B15" s="10" t="s">
        <v>57</v>
      </c>
      <c r="C15" s="11" t="s">
        <v>58</v>
      </c>
      <c r="D15" s="10">
        <v>370000</v>
      </c>
      <c r="E15" s="17">
        <v>720000</v>
      </c>
      <c r="F15" s="17">
        <v>222000</v>
      </c>
      <c r="G15" s="18"/>
      <c r="H15" s="19">
        <f t="shared" si="0"/>
        <v>-222000</v>
      </c>
      <c r="I15" s="19">
        <f t="shared" si="1"/>
        <v>0</v>
      </c>
    </row>
    <row r="16" spans="1:9" ht="89.25">
      <c r="A16" s="10"/>
      <c r="B16" s="30">
        <v>14040200</v>
      </c>
      <c r="C16" s="11" t="s">
        <v>123</v>
      </c>
      <c r="D16" s="10"/>
      <c r="E16" s="17"/>
      <c r="F16" s="17"/>
      <c r="G16" s="18">
        <v>178428</v>
      </c>
      <c r="H16" s="19">
        <f>G16-F16</f>
        <v>178428</v>
      </c>
      <c r="I16" s="19"/>
    </row>
    <row r="17" spans="1:9" ht="63.75">
      <c r="A17" s="10" t="s">
        <v>49</v>
      </c>
      <c r="B17" s="10" t="s">
        <v>59</v>
      </c>
      <c r="C17" s="11" t="s">
        <v>60</v>
      </c>
      <c r="D17" s="10">
        <v>18600</v>
      </c>
      <c r="E17" s="17">
        <v>10300</v>
      </c>
      <c r="F17" s="17">
        <v>6600</v>
      </c>
      <c r="G17" s="18">
        <v>10435</v>
      </c>
      <c r="H17" s="19">
        <f t="shared" si="0"/>
        <v>3835</v>
      </c>
      <c r="I17" s="19">
        <f t="shared" si="1"/>
        <v>158.1060606060606</v>
      </c>
    </row>
    <row r="18" spans="1:9" ht="51">
      <c r="A18" s="10" t="s">
        <v>49</v>
      </c>
      <c r="B18" s="10" t="s">
        <v>61</v>
      </c>
      <c r="C18" s="11" t="s">
        <v>62</v>
      </c>
      <c r="D18" s="10">
        <v>130100</v>
      </c>
      <c r="E18" s="17">
        <v>169700</v>
      </c>
      <c r="F18" s="17">
        <v>71139</v>
      </c>
      <c r="G18" s="18">
        <v>1332</v>
      </c>
      <c r="H18" s="19">
        <f>G18-F18</f>
        <v>-69807</v>
      </c>
      <c r="I18" s="19">
        <f>G18/F18*100</f>
        <v>1.87239067178341</v>
      </c>
    </row>
    <row r="19" spans="1:9" ht="51">
      <c r="A19" s="10" t="s">
        <v>49</v>
      </c>
      <c r="B19" s="10" t="s">
        <v>63</v>
      </c>
      <c r="C19" s="11" t="s">
        <v>64</v>
      </c>
      <c r="D19" s="10">
        <v>787000</v>
      </c>
      <c r="E19" s="17">
        <v>895900</v>
      </c>
      <c r="F19" s="17">
        <v>394200</v>
      </c>
      <c r="G19" s="18"/>
      <c r="H19" s="19">
        <f>G19-F19</f>
        <v>-394200</v>
      </c>
      <c r="I19" s="19">
        <f>G19/F19*100</f>
        <v>0</v>
      </c>
    </row>
    <row r="20" spans="1:9" ht="63.75">
      <c r="A20" s="10" t="s">
        <v>49</v>
      </c>
      <c r="B20" s="10" t="s">
        <v>65</v>
      </c>
      <c r="C20" s="11" t="s">
        <v>66</v>
      </c>
      <c r="D20" s="10">
        <v>545000</v>
      </c>
      <c r="E20" s="17">
        <v>950000</v>
      </c>
      <c r="F20" s="17">
        <v>316900</v>
      </c>
      <c r="G20" s="18">
        <v>397318</v>
      </c>
      <c r="H20" s="19">
        <f t="shared" si="0"/>
        <v>80418</v>
      </c>
      <c r="I20" s="19">
        <f t="shared" si="1"/>
        <v>125.3764594509309</v>
      </c>
    </row>
    <row r="21" spans="1:9" ht="12.75">
      <c r="A21" s="10" t="s">
        <v>49</v>
      </c>
      <c r="B21" s="10" t="s">
        <v>67</v>
      </c>
      <c r="C21" s="11" t="s">
        <v>68</v>
      </c>
      <c r="D21" s="10">
        <v>562000</v>
      </c>
      <c r="E21" s="17">
        <v>1443000</v>
      </c>
      <c r="F21" s="17">
        <v>556458</v>
      </c>
      <c r="G21" s="18">
        <v>540862</v>
      </c>
      <c r="H21" s="19">
        <f t="shared" si="0"/>
        <v>-15596</v>
      </c>
      <c r="I21" s="19">
        <f t="shared" si="1"/>
        <v>97.19727275014466</v>
      </c>
    </row>
    <row r="22" spans="1:9" ht="12.75">
      <c r="A22" s="10" t="s">
        <v>49</v>
      </c>
      <c r="B22" s="10" t="s">
        <v>69</v>
      </c>
      <c r="C22" s="11" t="s">
        <v>70</v>
      </c>
      <c r="D22" s="10">
        <v>13489400</v>
      </c>
      <c r="E22" s="17">
        <v>16067100</v>
      </c>
      <c r="F22" s="17">
        <v>6594625</v>
      </c>
      <c r="G22" s="18">
        <v>4763711</v>
      </c>
      <c r="H22" s="19">
        <f t="shared" si="0"/>
        <v>-1830914</v>
      </c>
      <c r="I22" s="19">
        <f t="shared" si="1"/>
        <v>72.23626817294388</v>
      </c>
    </row>
    <row r="23" spans="1:9" ht="12.75">
      <c r="A23" s="10" t="s">
        <v>49</v>
      </c>
      <c r="B23" s="10" t="s">
        <v>71</v>
      </c>
      <c r="C23" s="11" t="s">
        <v>72</v>
      </c>
      <c r="D23" s="10">
        <v>2724200</v>
      </c>
      <c r="E23" s="17">
        <v>2895000</v>
      </c>
      <c r="F23" s="17">
        <v>23950</v>
      </c>
      <c r="G23" s="18">
        <v>24680</v>
      </c>
      <c r="H23" s="19">
        <f t="shared" si="0"/>
        <v>730</v>
      </c>
      <c r="I23" s="19">
        <f t="shared" si="1"/>
        <v>103.04801670146138</v>
      </c>
    </row>
    <row r="24" spans="1:9" ht="12.75">
      <c r="A24" s="10" t="s">
        <v>49</v>
      </c>
      <c r="B24" s="10" t="s">
        <v>73</v>
      </c>
      <c r="C24" s="11" t="s">
        <v>74</v>
      </c>
      <c r="D24" s="10">
        <v>1759300</v>
      </c>
      <c r="E24" s="17">
        <v>2353500</v>
      </c>
      <c r="F24" s="17">
        <v>445473</v>
      </c>
      <c r="G24" s="18">
        <v>365391</v>
      </c>
      <c r="H24" s="19">
        <f t="shared" si="0"/>
        <v>-80082</v>
      </c>
      <c r="I24" s="19">
        <f t="shared" si="1"/>
        <v>82.02315291835869</v>
      </c>
    </row>
    <row r="25" spans="1:9" ht="25.5">
      <c r="A25" s="10" t="s">
        <v>49</v>
      </c>
      <c r="B25" s="10" t="s">
        <v>75</v>
      </c>
      <c r="C25" s="11" t="s">
        <v>76</v>
      </c>
      <c r="D25" s="10">
        <v>207600</v>
      </c>
      <c r="E25" s="17">
        <v>125000</v>
      </c>
      <c r="F25" s="17">
        <v>62500</v>
      </c>
      <c r="G25" s="18">
        <v>35417</v>
      </c>
      <c r="H25" s="19">
        <f t="shared" si="0"/>
        <v>-27083</v>
      </c>
      <c r="I25" s="19">
        <f t="shared" si="1"/>
        <v>56.667199999999994</v>
      </c>
    </row>
    <row r="26" spans="1:9" ht="25.5">
      <c r="A26" s="10" t="s">
        <v>44</v>
      </c>
      <c r="B26" s="10" t="s">
        <v>77</v>
      </c>
      <c r="C26" s="11" t="s">
        <v>78</v>
      </c>
      <c r="D26" s="10">
        <v>1000</v>
      </c>
      <c r="E26" s="17">
        <v>2800</v>
      </c>
      <c r="F26" s="17">
        <v>1400</v>
      </c>
      <c r="G26" s="18">
        <v>403</v>
      </c>
      <c r="H26" s="19">
        <f t="shared" si="0"/>
        <v>-997</v>
      </c>
      <c r="I26" s="19">
        <f t="shared" si="1"/>
        <v>28.78571428571429</v>
      </c>
    </row>
    <row r="27" spans="1:9" ht="12.75">
      <c r="A27" s="10" t="s">
        <v>49</v>
      </c>
      <c r="B27" s="10" t="s">
        <v>79</v>
      </c>
      <c r="C27" s="11" t="s">
        <v>80</v>
      </c>
      <c r="D27" s="10">
        <v>441000</v>
      </c>
      <c r="E27" s="17">
        <v>472000</v>
      </c>
      <c r="F27" s="17">
        <v>137800</v>
      </c>
      <c r="G27" s="18">
        <v>491602</v>
      </c>
      <c r="H27" s="19">
        <f t="shared" si="0"/>
        <v>353802</v>
      </c>
      <c r="I27" s="19">
        <f t="shared" si="1"/>
        <v>356.75036284470247</v>
      </c>
    </row>
    <row r="28" spans="1:9" ht="12.75">
      <c r="A28" s="10" t="s">
        <v>49</v>
      </c>
      <c r="B28" s="10" t="s">
        <v>81</v>
      </c>
      <c r="C28" s="11" t="s">
        <v>82</v>
      </c>
      <c r="D28" s="10">
        <v>4618000</v>
      </c>
      <c r="E28" s="17">
        <v>7358000</v>
      </c>
      <c r="F28" s="17">
        <v>3400000</v>
      </c>
      <c r="G28" s="18">
        <v>3298952</v>
      </c>
      <c r="H28" s="19">
        <f t="shared" si="0"/>
        <v>-101048</v>
      </c>
      <c r="I28" s="19">
        <f t="shared" si="1"/>
        <v>97.028</v>
      </c>
    </row>
    <row r="29" spans="1:9" ht="89.25">
      <c r="A29" s="10" t="s">
        <v>49</v>
      </c>
      <c r="B29" s="10" t="s">
        <v>83</v>
      </c>
      <c r="C29" s="11" t="s">
        <v>84</v>
      </c>
      <c r="D29" s="10">
        <v>11963800</v>
      </c>
      <c r="E29" s="17">
        <v>12597900</v>
      </c>
      <c r="F29" s="17">
        <v>4222400</v>
      </c>
      <c r="G29" s="18">
        <v>3010202</v>
      </c>
      <c r="H29" s="19">
        <f t="shared" si="0"/>
        <v>-1212198</v>
      </c>
      <c r="I29" s="19">
        <f t="shared" si="1"/>
        <v>71.29125615763546</v>
      </c>
    </row>
    <row r="30" spans="1:9" ht="25.5">
      <c r="A30" s="10" t="s">
        <v>44</v>
      </c>
      <c r="B30" s="10" t="s">
        <v>85</v>
      </c>
      <c r="C30" s="11" t="s">
        <v>86</v>
      </c>
      <c r="D30" s="10">
        <v>11000</v>
      </c>
      <c r="E30" s="17">
        <v>11000</v>
      </c>
      <c r="F30" s="17">
        <v>2000</v>
      </c>
      <c r="G30" s="18">
        <v>630</v>
      </c>
      <c r="H30" s="19">
        <f>G30-F30</f>
        <v>-1370</v>
      </c>
      <c r="I30" s="19">
        <f>G30/F30*100</f>
        <v>31.5</v>
      </c>
    </row>
    <row r="31" spans="1:9" ht="63.75">
      <c r="A31" s="10" t="s">
        <v>49</v>
      </c>
      <c r="B31" s="10" t="s">
        <v>87</v>
      </c>
      <c r="C31" s="11" t="s">
        <v>88</v>
      </c>
      <c r="D31" s="10">
        <v>30000</v>
      </c>
      <c r="E31" s="17">
        <v>31000</v>
      </c>
      <c r="F31" s="17">
        <v>7000</v>
      </c>
      <c r="G31" s="18">
        <v>10000</v>
      </c>
      <c r="H31" s="19">
        <f t="shared" si="0"/>
        <v>3000</v>
      </c>
      <c r="I31" s="19">
        <f>G31/F31*100</f>
        <v>142.85714285714286</v>
      </c>
    </row>
    <row r="32" spans="1:9" ht="89.25">
      <c r="A32" s="10"/>
      <c r="B32" s="15">
        <v>21082400</v>
      </c>
      <c r="C32" s="11" t="s">
        <v>118</v>
      </c>
      <c r="D32" s="10"/>
      <c r="E32" s="17"/>
      <c r="F32" s="17"/>
      <c r="G32" s="18">
        <v>650</v>
      </c>
      <c r="H32" s="19">
        <f t="shared" si="0"/>
        <v>650</v>
      </c>
      <c r="I32" s="19"/>
    </row>
    <row r="33" spans="1:9" ht="51">
      <c r="A33" s="10" t="s">
        <v>35</v>
      </c>
      <c r="B33" s="10" t="s">
        <v>89</v>
      </c>
      <c r="C33" s="11" t="s">
        <v>90</v>
      </c>
      <c r="D33" s="10">
        <v>40000</v>
      </c>
      <c r="E33" s="17">
        <v>42000</v>
      </c>
      <c r="F33" s="17">
        <v>15500</v>
      </c>
      <c r="G33" s="18">
        <v>9724</v>
      </c>
      <c r="H33" s="19">
        <f t="shared" si="0"/>
        <v>-5776</v>
      </c>
      <c r="I33" s="19">
        <f t="shared" si="1"/>
        <v>62.73548387096775</v>
      </c>
    </row>
    <row r="34" spans="1:9" ht="25.5">
      <c r="A34" s="10" t="s">
        <v>49</v>
      </c>
      <c r="B34" s="10" t="s">
        <v>91</v>
      </c>
      <c r="C34" s="11" t="s">
        <v>92</v>
      </c>
      <c r="D34" s="10">
        <v>350000</v>
      </c>
      <c r="E34" s="17">
        <v>365000</v>
      </c>
      <c r="F34" s="17">
        <v>152000</v>
      </c>
      <c r="G34" s="18">
        <v>75770</v>
      </c>
      <c r="H34" s="19">
        <f t="shared" si="0"/>
        <v>-76230</v>
      </c>
      <c r="I34" s="19">
        <f t="shared" si="1"/>
        <v>49.848684210526315</v>
      </c>
    </row>
    <row r="35" spans="1:9" ht="38.25">
      <c r="A35" s="10" t="s">
        <v>49</v>
      </c>
      <c r="B35" s="10" t="s">
        <v>93</v>
      </c>
      <c r="C35" s="11" t="s">
        <v>94</v>
      </c>
      <c r="D35" s="10">
        <v>500000</v>
      </c>
      <c r="E35" s="17">
        <v>600000</v>
      </c>
      <c r="F35" s="17">
        <v>250000</v>
      </c>
      <c r="G35" s="18">
        <v>182550</v>
      </c>
      <c r="H35" s="19">
        <f t="shared" si="0"/>
        <v>-67450</v>
      </c>
      <c r="I35" s="19">
        <f t="shared" si="1"/>
        <v>73.02</v>
      </c>
    </row>
    <row r="36" spans="1:9" ht="114.75">
      <c r="A36" s="10"/>
      <c r="B36" s="13">
        <v>22012900</v>
      </c>
      <c r="C36" s="11" t="s">
        <v>115</v>
      </c>
      <c r="D36" s="10"/>
      <c r="E36" s="17">
        <v>2300</v>
      </c>
      <c r="F36" s="17"/>
      <c r="G36" s="18">
        <v>60</v>
      </c>
      <c r="H36" s="19">
        <v>60</v>
      </c>
      <c r="I36" s="19"/>
    </row>
    <row r="37" spans="1:9" ht="51">
      <c r="A37" s="10" t="s">
        <v>44</v>
      </c>
      <c r="B37" s="10" t="s">
        <v>95</v>
      </c>
      <c r="C37" s="14" t="s">
        <v>116</v>
      </c>
      <c r="D37" s="10">
        <v>50000</v>
      </c>
      <c r="E37" s="17">
        <v>167200</v>
      </c>
      <c r="F37" s="17">
        <v>66500</v>
      </c>
      <c r="G37" s="18">
        <v>101154</v>
      </c>
      <c r="H37" s="19">
        <f t="shared" si="0"/>
        <v>34654</v>
      </c>
      <c r="I37" s="19">
        <f t="shared" si="1"/>
        <v>152.11127819548872</v>
      </c>
    </row>
    <row r="38" spans="1:9" ht="63.75">
      <c r="A38" s="10" t="s">
        <v>35</v>
      </c>
      <c r="B38" s="10" t="s">
        <v>96</v>
      </c>
      <c r="C38" s="11" t="s">
        <v>97</v>
      </c>
      <c r="D38" s="10">
        <v>47800</v>
      </c>
      <c r="E38" s="17">
        <v>52500</v>
      </c>
      <c r="F38" s="17">
        <v>21875</v>
      </c>
      <c r="G38" s="18">
        <v>15015</v>
      </c>
      <c r="H38" s="19">
        <f t="shared" si="0"/>
        <v>-6860</v>
      </c>
      <c r="I38" s="19">
        <f t="shared" si="1"/>
        <v>68.64</v>
      </c>
    </row>
    <row r="39" spans="1:9" ht="51">
      <c r="A39" s="10" t="s">
        <v>35</v>
      </c>
      <c r="B39" s="10" t="s">
        <v>98</v>
      </c>
      <c r="C39" s="11" t="s">
        <v>99</v>
      </c>
      <c r="D39" s="10">
        <v>5500</v>
      </c>
      <c r="E39" s="17">
        <v>5200</v>
      </c>
      <c r="F39" s="17">
        <v>1520</v>
      </c>
      <c r="G39" s="18">
        <v>656</v>
      </c>
      <c r="H39" s="19">
        <f t="shared" si="0"/>
        <v>-864</v>
      </c>
      <c r="I39" s="19">
        <f t="shared" si="1"/>
        <v>43.15789473684211</v>
      </c>
    </row>
    <row r="40" spans="1:9" ht="12.75">
      <c r="A40" s="10" t="s">
        <v>44</v>
      </c>
      <c r="B40" s="10" t="s">
        <v>100</v>
      </c>
      <c r="C40" s="11" t="s">
        <v>101</v>
      </c>
      <c r="D40" s="10">
        <v>150000</v>
      </c>
      <c r="E40" s="17">
        <v>200000</v>
      </c>
      <c r="F40" s="17">
        <v>82800</v>
      </c>
      <c r="G40" s="18">
        <v>116477</v>
      </c>
      <c r="H40" s="19">
        <f t="shared" si="0"/>
        <v>33677</v>
      </c>
      <c r="I40" s="19">
        <f t="shared" si="1"/>
        <v>140.67270531400965</v>
      </c>
    </row>
    <row r="41" spans="1:9" ht="12.75">
      <c r="A41" s="10" t="s">
        <v>49</v>
      </c>
      <c r="B41" s="10" t="s">
        <v>102</v>
      </c>
      <c r="C41" s="11" t="s">
        <v>103</v>
      </c>
      <c r="D41" s="10">
        <v>3312800</v>
      </c>
      <c r="E41" s="17">
        <v>5886100</v>
      </c>
      <c r="F41" s="17">
        <v>2452500</v>
      </c>
      <c r="G41" s="18">
        <v>2452500</v>
      </c>
      <c r="H41" s="19"/>
      <c r="I41" s="19">
        <f t="shared" si="1"/>
        <v>100</v>
      </c>
    </row>
    <row r="42" spans="1:9" ht="25.5">
      <c r="A42" s="10" t="s">
        <v>49</v>
      </c>
      <c r="B42" s="10" t="s">
        <v>104</v>
      </c>
      <c r="C42" s="11" t="s">
        <v>105</v>
      </c>
      <c r="D42" s="10">
        <v>58677700</v>
      </c>
      <c r="E42" s="17">
        <v>54509100</v>
      </c>
      <c r="F42" s="17">
        <v>24529300</v>
      </c>
      <c r="G42" s="18">
        <v>24529300</v>
      </c>
      <c r="H42" s="19"/>
      <c r="I42" s="19">
        <f t="shared" si="1"/>
        <v>100</v>
      </c>
    </row>
    <row r="43" spans="1:9" ht="76.5">
      <c r="A43" s="10"/>
      <c r="B43" s="13">
        <v>41040200</v>
      </c>
      <c r="C43" s="11" t="s">
        <v>117</v>
      </c>
      <c r="D43" s="10"/>
      <c r="E43" s="17">
        <v>998300</v>
      </c>
      <c r="F43" s="17">
        <v>416000</v>
      </c>
      <c r="G43" s="18">
        <v>416000</v>
      </c>
      <c r="H43" s="19"/>
      <c r="I43" s="19">
        <f t="shared" si="1"/>
        <v>100</v>
      </c>
    </row>
    <row r="44" spans="1:9" ht="127.5">
      <c r="A44" s="10"/>
      <c r="B44" s="13">
        <v>41040500</v>
      </c>
      <c r="C44" s="11" t="s">
        <v>124</v>
      </c>
      <c r="D44" s="10"/>
      <c r="E44" s="17">
        <v>3738800</v>
      </c>
      <c r="F44" s="17">
        <v>3738800</v>
      </c>
      <c r="G44" s="18">
        <v>3738800</v>
      </c>
      <c r="H44" s="19"/>
      <c r="I44" s="19">
        <v>100</v>
      </c>
    </row>
    <row r="45" spans="1:9" ht="51">
      <c r="A45" s="10" t="s">
        <v>49</v>
      </c>
      <c r="B45" s="10" t="s">
        <v>106</v>
      </c>
      <c r="C45" s="11" t="s">
        <v>107</v>
      </c>
      <c r="D45" s="10">
        <v>743649</v>
      </c>
      <c r="E45" s="17">
        <v>1018820</v>
      </c>
      <c r="F45" s="17">
        <v>413789</v>
      </c>
      <c r="G45" s="18">
        <v>401998</v>
      </c>
      <c r="H45" s="19">
        <f t="shared" si="0"/>
        <v>-11791</v>
      </c>
      <c r="I45" s="19">
        <f t="shared" si="1"/>
        <v>97.15048007559407</v>
      </c>
    </row>
    <row r="46" spans="1:9" ht="12.75">
      <c r="A46" s="10" t="s">
        <v>49</v>
      </c>
      <c r="B46" s="10" t="s">
        <v>108</v>
      </c>
      <c r="C46" s="11" t="s">
        <v>109</v>
      </c>
      <c r="D46" s="10">
        <v>479600</v>
      </c>
      <c r="E46" s="17">
        <v>388241</v>
      </c>
      <c r="F46" s="17"/>
      <c r="G46" s="18"/>
      <c r="H46" s="17"/>
      <c r="I46" s="19"/>
    </row>
    <row r="47" spans="1:9" ht="12.75">
      <c r="A47" s="10" t="s">
        <v>49</v>
      </c>
      <c r="B47" s="10" t="s">
        <v>110</v>
      </c>
      <c r="C47" s="12" t="s">
        <v>111</v>
      </c>
      <c r="D47" s="10">
        <v>104158200</v>
      </c>
      <c r="E47" s="17">
        <f>E4+E5+E6+E7+E8+E9+E10+E11+E12+E13+E14+E15+E17+E18+E19+E20+E21+E22+E23+E24+E25+E26+E27+E28+E29+E30+E31+E33+E34+E35+E36+E37+E38+E39+E40+E32</f>
        <v>141844400</v>
      </c>
      <c r="F47" s="17">
        <f>F4+F5+F6+F7+F8+F9+F10+F11+F12+F13+F14+F15+F17+F18+F19+F20+F21+F22+F23+F24+F25+F26+F27+F28+F29+F30+F31+F33+F34+F35+F36+F37+F38+F39+F40+F32</f>
        <v>45163050</v>
      </c>
      <c r="G47" s="18">
        <f>G4+G5+G6+G7+G8+G9+G10+G11+G12+G13+G14+G15+G16+G17+G18+G19+G20+G21+G22+G23+G24+G25+G26+G27+G28+G29+G30+G31+G33+G34+G35+G36+G37+G38+G39+G40+G32</f>
        <v>50651465</v>
      </c>
      <c r="H47" s="19">
        <f t="shared" si="0"/>
        <v>5488415</v>
      </c>
      <c r="I47" s="19">
        <f t="shared" si="1"/>
        <v>112.15244541721607</v>
      </c>
    </row>
    <row r="48" spans="1:9" ht="12.75">
      <c r="A48" s="10" t="s">
        <v>49</v>
      </c>
      <c r="B48" s="10" t="s">
        <v>110</v>
      </c>
      <c r="C48" s="12" t="s">
        <v>112</v>
      </c>
      <c r="D48" s="10">
        <v>168095502</v>
      </c>
      <c r="E48" s="17">
        <f>E47+E41+E42+E43+E44+E45+E46</f>
        <v>208383761</v>
      </c>
      <c r="F48" s="17">
        <f>F47+F41+F42+F43+F44+F45+F46</f>
        <v>76713439</v>
      </c>
      <c r="G48" s="18">
        <f>G47+G41+G42+G43+G44+G45+G46</f>
        <v>82190063</v>
      </c>
      <c r="H48" s="19">
        <f t="shared" si="0"/>
        <v>5476624</v>
      </c>
      <c r="I48" s="19">
        <f t="shared" si="1"/>
        <v>107.13906725000297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B1">
      <selection activeCell="I19" sqref="I19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625" style="0" customWidth="1"/>
    <col min="5" max="5" width="11.00390625" style="0" customWidth="1"/>
    <col min="6" max="6" width="12.25390625" style="0" customWidth="1"/>
    <col min="7" max="7" width="13.625" style="0" customWidth="1"/>
    <col min="8" max="8" width="11.75390625" style="0" customWidth="1"/>
  </cols>
  <sheetData>
    <row r="1" spans="1:3" ht="9.75" customHeight="1">
      <c r="A1" s="1"/>
      <c r="B1" s="24"/>
      <c r="C1" s="24"/>
    </row>
    <row r="2" spans="1:13" ht="41.25" customHeight="1">
      <c r="A2" s="1"/>
      <c r="B2" s="25" t="s">
        <v>113</v>
      </c>
      <c r="C2" s="25"/>
      <c r="D2" s="25"/>
      <c r="E2" s="25"/>
      <c r="F2" s="25"/>
      <c r="G2" s="25"/>
      <c r="H2" s="25"/>
      <c r="I2" s="2"/>
      <c r="J2" s="2"/>
      <c r="K2" s="2"/>
      <c r="L2" s="2"/>
      <c r="M2" s="2"/>
    </row>
    <row r="3" spans="1:13" ht="15" customHeight="1">
      <c r="A3" s="1"/>
      <c r="B3" s="26" t="s">
        <v>122</v>
      </c>
      <c r="C3" s="26"/>
      <c r="D3" s="26"/>
      <c r="E3" s="26"/>
      <c r="F3" s="26"/>
      <c r="G3" s="26"/>
      <c r="H3" s="26"/>
      <c r="I3" s="4"/>
      <c r="J3" s="4"/>
      <c r="K3" s="4"/>
      <c r="L3" s="4"/>
      <c r="M3" s="4"/>
    </row>
    <row r="4" spans="1:8" ht="12" customHeight="1">
      <c r="A4" s="1"/>
      <c r="B4" s="24"/>
      <c r="C4" s="24"/>
      <c r="H4" t="s">
        <v>24</v>
      </c>
    </row>
    <row r="5" spans="1:8" ht="13.5" customHeight="1">
      <c r="A5" s="1"/>
      <c r="B5" s="27" t="s">
        <v>1</v>
      </c>
      <c r="C5" s="27" t="s">
        <v>2</v>
      </c>
      <c r="D5" s="28" t="s">
        <v>22</v>
      </c>
      <c r="E5" s="21" t="s">
        <v>23</v>
      </c>
      <c r="F5" s="21" t="s">
        <v>3</v>
      </c>
      <c r="G5" s="21" t="s">
        <v>26</v>
      </c>
      <c r="H5" s="21" t="s">
        <v>25</v>
      </c>
    </row>
    <row r="6" spans="1:8" ht="88.5" customHeight="1">
      <c r="A6" s="1"/>
      <c r="B6" s="27"/>
      <c r="C6" s="27"/>
      <c r="D6" s="29"/>
      <c r="E6" s="21"/>
      <c r="F6" s="21"/>
      <c r="G6" s="21"/>
      <c r="H6" s="21"/>
    </row>
    <row r="7" spans="1:8" ht="23.25" customHeight="1">
      <c r="A7" s="1"/>
      <c r="B7" s="3" t="s">
        <v>4</v>
      </c>
      <c r="C7" s="3" t="s">
        <v>5</v>
      </c>
      <c r="D7" s="5">
        <v>34112892</v>
      </c>
      <c r="E7" s="5">
        <v>13963633</v>
      </c>
      <c r="F7" s="6">
        <v>12046104</v>
      </c>
      <c r="G7" s="6">
        <f>F7-E7</f>
        <v>-1917529</v>
      </c>
      <c r="H7" s="6">
        <f>F7/E7*100</f>
        <v>86.26769265562909</v>
      </c>
    </row>
    <row r="8" spans="1:8" ht="20.25" customHeight="1">
      <c r="A8" s="1"/>
      <c r="B8" s="3" t="s">
        <v>6</v>
      </c>
      <c r="C8" s="3" t="s">
        <v>0</v>
      </c>
      <c r="D8" s="5">
        <v>135514411</v>
      </c>
      <c r="E8" s="5">
        <v>72182553</v>
      </c>
      <c r="F8" s="6">
        <v>55479113</v>
      </c>
      <c r="G8" s="6">
        <f>F8-E8</f>
        <v>-16703440</v>
      </c>
      <c r="H8" s="6">
        <f aca="true" t="shared" si="0" ref="H8:H14">F8/E8*100</f>
        <v>76.85944967892726</v>
      </c>
    </row>
    <row r="9" spans="1:8" ht="17.25" customHeight="1">
      <c r="A9" s="1"/>
      <c r="B9" s="3" t="s">
        <v>7</v>
      </c>
      <c r="C9" s="3" t="s">
        <v>8</v>
      </c>
      <c r="D9" s="5">
        <v>11069632</v>
      </c>
      <c r="E9" s="5">
        <v>7017979</v>
      </c>
      <c r="F9" s="6">
        <v>4633736</v>
      </c>
      <c r="G9" s="6">
        <f aca="true" t="shared" si="1" ref="G9:G14">F9-E9</f>
        <v>-2384243</v>
      </c>
      <c r="H9" s="6">
        <f t="shared" si="0"/>
        <v>66.02664385288129</v>
      </c>
    </row>
    <row r="10" spans="1:8" ht="34.5" customHeight="1">
      <c r="A10" s="1"/>
      <c r="B10" s="3" t="s">
        <v>9</v>
      </c>
      <c r="C10" s="3" t="s">
        <v>10</v>
      </c>
      <c r="D10" s="5">
        <v>7395041</v>
      </c>
      <c r="E10" s="5">
        <v>2843729</v>
      </c>
      <c r="F10" s="6">
        <v>2576752</v>
      </c>
      <c r="G10" s="6">
        <f t="shared" si="1"/>
        <v>-266977</v>
      </c>
      <c r="H10" s="6">
        <f t="shared" si="0"/>
        <v>90.61172847342345</v>
      </c>
    </row>
    <row r="11" spans="1:8" ht="19.5" customHeight="1">
      <c r="A11" s="1"/>
      <c r="B11" s="3" t="s">
        <v>11</v>
      </c>
      <c r="C11" s="3" t="s">
        <v>12</v>
      </c>
      <c r="D11" s="5">
        <v>9564449</v>
      </c>
      <c r="E11" s="5">
        <v>4464748</v>
      </c>
      <c r="F11" s="6">
        <v>3116229</v>
      </c>
      <c r="G11" s="6">
        <f t="shared" si="1"/>
        <v>-1348519</v>
      </c>
      <c r="H11" s="6">
        <f t="shared" si="0"/>
        <v>69.79630205332977</v>
      </c>
    </row>
    <row r="12" spans="1:8" ht="22.5" customHeight="1">
      <c r="A12" s="1"/>
      <c r="B12" s="3" t="s">
        <v>13</v>
      </c>
      <c r="C12" s="3" t="s">
        <v>14</v>
      </c>
      <c r="D12" s="5">
        <v>895035</v>
      </c>
      <c r="E12" s="5">
        <v>509665</v>
      </c>
      <c r="F12" s="6">
        <v>359427</v>
      </c>
      <c r="G12" s="6">
        <f t="shared" si="1"/>
        <v>-150238</v>
      </c>
      <c r="H12" s="6">
        <f t="shared" si="0"/>
        <v>70.52220576260876</v>
      </c>
    </row>
    <row r="13" spans="1:8" ht="30.75" customHeight="1">
      <c r="A13" s="1"/>
      <c r="B13" s="3" t="s">
        <v>15</v>
      </c>
      <c r="C13" s="3" t="s">
        <v>16</v>
      </c>
      <c r="D13" s="5">
        <v>11538420</v>
      </c>
      <c r="E13" s="5">
        <v>4986877</v>
      </c>
      <c r="F13" s="6">
        <v>3341199</v>
      </c>
      <c r="G13" s="6">
        <f t="shared" si="1"/>
        <v>-1645678</v>
      </c>
      <c r="H13" s="6">
        <f t="shared" si="0"/>
        <v>66.99982774790716</v>
      </c>
    </row>
    <row r="14" spans="1:8" ht="18.75" customHeight="1">
      <c r="A14" s="1"/>
      <c r="B14" s="3" t="s">
        <v>17</v>
      </c>
      <c r="C14" s="3" t="s">
        <v>18</v>
      </c>
      <c r="D14" s="5">
        <v>310700</v>
      </c>
      <c r="E14" s="5">
        <v>205700</v>
      </c>
      <c r="F14" s="6">
        <v>37137</v>
      </c>
      <c r="G14" s="6">
        <f t="shared" si="1"/>
        <v>-168563</v>
      </c>
      <c r="H14" s="6">
        <f t="shared" si="0"/>
        <v>18.053962080700046</v>
      </c>
    </row>
    <row r="15" spans="1:8" ht="18.75" customHeight="1">
      <c r="A15" s="1"/>
      <c r="B15" s="3">
        <v>8000</v>
      </c>
      <c r="C15" s="3" t="s">
        <v>119</v>
      </c>
      <c r="D15" s="5">
        <v>480000</v>
      </c>
      <c r="E15" s="5">
        <v>480000</v>
      </c>
      <c r="F15" s="6">
        <v>150727</v>
      </c>
      <c r="G15" s="6">
        <f>F15-E15</f>
        <v>-329273</v>
      </c>
      <c r="H15" s="6">
        <f>F15/E15*100</f>
        <v>31.40145833333333</v>
      </c>
    </row>
    <row r="16" spans="1:8" ht="18" customHeight="1">
      <c r="A16" s="1"/>
      <c r="B16" s="3" t="s">
        <v>19</v>
      </c>
      <c r="C16" s="3" t="s">
        <v>20</v>
      </c>
      <c r="D16" s="5">
        <v>100000</v>
      </c>
      <c r="E16" s="5">
        <v>25000</v>
      </c>
      <c r="F16" s="6"/>
      <c r="G16" s="6">
        <f>F16-E16</f>
        <v>-25000</v>
      </c>
      <c r="H16" s="6">
        <f>F16/E16*100</f>
        <v>0</v>
      </c>
    </row>
    <row r="17" spans="1:8" ht="38.25" customHeight="1">
      <c r="A17" s="1"/>
      <c r="B17" s="3">
        <v>9000</v>
      </c>
      <c r="C17" s="16" t="s">
        <v>120</v>
      </c>
      <c r="D17" s="5">
        <v>1213840</v>
      </c>
      <c r="E17" s="5">
        <v>1213840</v>
      </c>
      <c r="F17" s="6">
        <v>1205200</v>
      </c>
      <c r="G17" s="6">
        <f>F17-E17</f>
        <v>-8640</v>
      </c>
      <c r="H17" s="6">
        <f>F17/E17*100</f>
        <v>99.2882093191854</v>
      </c>
    </row>
    <row r="18" spans="1:8" ht="24.75" customHeight="1">
      <c r="A18" s="1"/>
      <c r="B18" s="22" t="s">
        <v>21</v>
      </c>
      <c r="C18" s="23"/>
      <c r="D18" s="5">
        <f>D7+D8+D9+D10+D11+D12+D13+D14+D15+D16+D17</f>
        <v>212194420</v>
      </c>
      <c r="E18" s="5">
        <f>E7+E8+E9+E10+E11+E12+E13+E14+E15+E16+E17</f>
        <v>107893724</v>
      </c>
      <c r="F18" s="6">
        <f>F7+F8+F9+F10+F11+F12+F13+F14+F15+F16+F17</f>
        <v>82945624</v>
      </c>
      <c r="G18" s="6">
        <f>F18-E18</f>
        <v>-24948100</v>
      </c>
      <c r="H18" s="6">
        <f>F18/E18*100</f>
        <v>76.87715367021718</v>
      </c>
    </row>
  </sheetData>
  <sheetProtection/>
  <mergeCells count="12">
    <mergeCell ref="F5:F6"/>
    <mergeCell ref="G5:G6"/>
    <mergeCell ref="H5:H6"/>
    <mergeCell ref="B18:C18"/>
    <mergeCell ref="B1:C1"/>
    <mergeCell ref="B2:H2"/>
    <mergeCell ref="B3:H3"/>
    <mergeCell ref="B4:C4"/>
    <mergeCell ref="B5:B6"/>
    <mergeCell ref="C5:C6"/>
    <mergeCell ref="D5:D6"/>
    <mergeCell ref="E5:E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2021-04-08T08:45:08Z</cp:lastPrinted>
  <dcterms:created xsi:type="dcterms:W3CDTF">2015-04-14T09:16:20Z</dcterms:created>
  <dcterms:modified xsi:type="dcterms:W3CDTF">2022-06-02T07:22:26Z</dcterms:modified>
  <cp:category/>
  <cp:version/>
  <cp:contentType/>
  <cp:contentStatus/>
</cp:coreProperties>
</file>